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2.xml" ContentType="application/vnd.openxmlformats-officedocument.spreadsheetml.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5.xml" ContentType="application/vnd.openxmlformats-officedocument.spreadsheetml.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ables/table6.xml" ContentType="application/vnd.openxmlformats-officedocument.spreadsheetml.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drawings/drawing4.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ables/table9.xml" ContentType="application/vnd.openxmlformats-officedocument.spreadsheetml.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drawings/drawing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ables/table10.xml" ContentType="application/vnd.openxmlformats-officedocument.spreadsheetml.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drawings/drawing6.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ables/table11.xml" ContentType="application/vnd.openxmlformats-officedocument.spreadsheetml.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drawings/drawing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slicers/slicer1.xml" ContentType="application/vnd.ms-excel.slicer+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slicers/slicer2.xml" ContentType="application/vnd.ms-excel.slicer+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1.xml" ContentType="application/vnd.openxmlformats-officedocument.drawing+xml"/>
  <Override PartName="/xl/slicers/slicer3.xml" ContentType="application/vnd.ms-excel.slicer+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2.xml" ContentType="application/vnd.openxmlformats-officedocument.drawing+xml"/>
  <Override PartName="/xl/slicers/slicer4.xml" ContentType="application/vnd.ms-excel.slicer+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3.xml" ContentType="application/vnd.openxmlformats-officedocument.drawing+xml"/>
  <Override PartName="/xl/slicers/slicer5.xml" ContentType="application/vnd.ms-excel.slicer+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4.xml" ContentType="application/vnd.openxmlformats-officedocument.drawing+xml"/>
  <Override PartName="/xl/slicers/slicer6.xml" ContentType="application/vnd.ms-excel.slicer+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15.xml" ContentType="application/vnd.openxmlformats-officedocument.drawing+xml"/>
  <Override PartName="/xl/slicers/slicer7.xml" ContentType="application/vnd.ms-excel.slicer+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hidePivotFieldList="1" defaultThemeVersion="166925"/>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CC135CC2-146E-43D2-8B44-35638284C847}" xr6:coauthVersionLast="47" xr6:coauthVersionMax="47" xr10:uidLastSave="{00000000-0000-0000-0000-000000000000}"/>
  <bookViews>
    <workbookView xWindow="38280" yWindow="-120" windowWidth="38640" windowHeight="21120" firstSheet="14" activeTab="19" xr2:uid="{A795FE3E-AF15-4B3D-B90E-B4E3D3044ED7}"/>
  </bookViews>
  <sheets>
    <sheet name="Tab Einwohnerentwicklung" sheetId="1" state="hidden" r:id="rId1"/>
    <sheet name="Pivot Einwohnerentwicklung" sheetId="3" state="hidden" r:id="rId2"/>
    <sheet name="Tab Einwohnerbewegungen" sheetId="21" state="hidden" r:id="rId3"/>
    <sheet name="Pivot Einwohnerbewegungen" sheetId="22" state="hidden" r:id="rId4"/>
    <sheet name="Tab Altersstruktur" sheetId="23" state="hidden" r:id="rId5"/>
    <sheet name="Pivot Altersstruktur" sheetId="26" state="hidden" r:id="rId6"/>
    <sheet name=" Tab Soz.v.pfl. Besch." sheetId="27" state="hidden" r:id="rId7"/>
    <sheet name="Pivot Soz.v.pfl. Besch." sheetId="28" state="hidden" r:id="rId8"/>
    <sheet name="Tab Arbeitslose" sheetId="30" state="hidden" r:id="rId9"/>
    <sheet name="Pivot Arbeitslose" sheetId="33" state="hidden" r:id="rId10"/>
    <sheet name=" Tab Baugen. &amp; Wohnungsbestand" sheetId="36" state="hidden" r:id="rId11"/>
    <sheet name="Pivot Baugen. &amp; Wohnungsbestand" sheetId="37" state="hidden" r:id="rId12"/>
    <sheet name="Tab Tourismus" sheetId="40" state="hidden" r:id="rId13"/>
    <sheet name="Pivot Tourismus" sheetId="41" state="hidden" r:id="rId14"/>
    <sheet name="Auswahl" sheetId="19" r:id="rId15"/>
    <sheet name="Einwohnerentwicklung" sheetId="4" r:id="rId16"/>
    <sheet name="Einwohnerbewegungen" sheetId="20" r:id="rId17"/>
    <sheet name="Altersstruktur" sheetId="25" r:id="rId18"/>
    <sheet name="Soz.v.pfl. Besch." sheetId="29" r:id="rId19"/>
    <sheet name="Arbeitslose" sheetId="34" r:id="rId20"/>
    <sheet name="Baugenehmig. &amp; Wohnungsbest." sheetId="38" r:id="rId21"/>
    <sheet name="Tourismus" sheetId="42" r:id="rId22"/>
  </sheets>
  <definedNames>
    <definedName name="Datenschnitt_Art">#N/A</definedName>
    <definedName name="Datenschnitt_Jahr">#N/A</definedName>
    <definedName name="Datenschnitt_Jahr1">#N/A</definedName>
    <definedName name="Datenschnitt_Jahr2">#N/A</definedName>
    <definedName name="Datenschnitt_Jahr3">#N/A</definedName>
    <definedName name="Datenschnitt_Jahr4">#N/A</definedName>
    <definedName name="Datenschnitt_Jahr5">#N/A</definedName>
    <definedName name="Datenschnitt_Jahre__Datum">#N/A</definedName>
    <definedName name="Datenschnitt_Kategorie">#N/A</definedName>
    <definedName name="Datenschnitt_Kategorie1">#N/A</definedName>
    <definedName name="Datenschnitt_Kategorie2">#N/A</definedName>
    <definedName name="Datenschnitt_Kategorie3">#N/A</definedName>
    <definedName name="Datenschnitt_Kategorie4">#N/A</definedName>
    <definedName name="Datenschnitt_Kategorie5">#N/A</definedName>
    <definedName name="Datenschnitt_Monate__Datum">#N/A</definedName>
    <definedName name="Datenschnitt_Ort">#N/A</definedName>
    <definedName name="Datenschnitt_Ort1">#N/A</definedName>
    <definedName name="Datenschnitt_Ort2">#N/A</definedName>
    <definedName name="Datenschnitt_Ort3">#N/A</definedName>
    <definedName name="Datenschnitt_Ort4">#N/A</definedName>
    <definedName name="Datenschnitt_Ort5">#N/A</definedName>
    <definedName name="Datenschnitt_Ort6">#N/A</definedName>
  </definedNames>
  <calcPr calcId="191029"/>
  <pivotCaches>
    <pivotCache cacheId="0" r:id="rId23"/>
    <pivotCache cacheId="1" r:id="rId24"/>
    <pivotCache cacheId="2" r:id="rId25"/>
    <pivotCache cacheId="3" r:id="rId26"/>
    <pivotCache cacheId="4" r:id="rId27"/>
    <pivotCache cacheId="5" r:id="rId28"/>
    <pivotCache cacheId="6" r:id="rId29"/>
  </pivotCaches>
  <extLst>
    <ext xmlns:x14="http://schemas.microsoft.com/office/spreadsheetml/2009/9/main" uri="{BBE1A952-AA13-448e-AADC-164F8A28A991}">
      <x14:slicerCaches>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 i="41" l="1"/>
  <c r="S22" i="41"/>
  <c r="S21" i="41"/>
  <c r="S20" i="41"/>
  <c r="S19" i="41"/>
  <c r="S18" i="41"/>
  <c r="S17" i="41"/>
  <c r="L18" i="41"/>
  <c r="L19" i="41"/>
  <c r="L20" i="41"/>
  <c r="L21" i="41"/>
  <c r="L22" i="41"/>
  <c r="L23" i="41"/>
  <c r="L17" i="41"/>
  <c r="T10" i="42" l="1"/>
  <c r="T11" i="42"/>
  <c r="T12" i="42"/>
  <c r="T13" i="42"/>
  <c r="T14" i="42"/>
  <c r="T15" i="42"/>
  <c r="T16" i="42"/>
  <c r="S11" i="42"/>
  <c r="S12" i="42"/>
  <c r="S13" i="42"/>
  <c r="S14" i="42"/>
  <c r="S15" i="42"/>
  <c r="S16" i="42"/>
  <c r="S10" i="42"/>
  <c r="P11" i="42"/>
  <c r="P12" i="42"/>
  <c r="P13" i="42"/>
  <c r="P14" i="42"/>
  <c r="P15" i="42"/>
  <c r="P16" i="42"/>
  <c r="P10" i="42"/>
  <c r="O8" i="42"/>
  <c r="O7" i="42"/>
  <c r="D255" i="40"/>
  <c r="D256" i="40"/>
  <c r="D257" i="40"/>
  <c r="D258" i="40"/>
  <c r="D259" i="40"/>
  <c r="D260" i="40"/>
  <c r="D261" i="40"/>
  <c r="D262" i="40"/>
  <c r="D263" i="40"/>
  <c r="D264" i="40"/>
  <c r="D265" i="40"/>
  <c r="D266" i="40"/>
  <c r="D267" i="40"/>
  <c r="D268" i="40"/>
  <c r="D269" i="40"/>
  <c r="D270" i="40"/>
  <c r="D271" i="40"/>
  <c r="D272" i="40"/>
  <c r="D273" i="40"/>
  <c r="D274" i="40"/>
  <c r="D275" i="40"/>
  <c r="D276" i="40"/>
  <c r="D277" i="40"/>
  <c r="D284" i="40"/>
  <c r="D285" i="40"/>
  <c r="D286" i="40"/>
  <c r="D287" i="40"/>
  <c r="D288" i="40"/>
  <c r="D289" i="40"/>
  <c r="D290" i="40"/>
  <c r="D291" i="40"/>
  <c r="D292" i="40"/>
  <c r="D293" i="40"/>
  <c r="D294" i="40"/>
  <c r="D295" i="40"/>
  <c r="D254" i="40"/>
  <c r="D237" i="40"/>
  <c r="D238" i="40"/>
  <c r="D239" i="40"/>
  <c r="D240" i="40"/>
  <c r="D241" i="40"/>
  <c r="D236" i="40"/>
  <c r="D195" i="40"/>
  <c r="D279" i="40" s="1"/>
  <c r="D196" i="40"/>
  <c r="D280" i="40" s="1"/>
  <c r="D197" i="40"/>
  <c r="D281" i="40" s="1"/>
  <c r="D198" i="40"/>
  <c r="D282" i="40" s="1"/>
  <c r="D199" i="40"/>
  <c r="D283" i="40" s="1"/>
  <c r="D194" i="40"/>
  <c r="D278" i="40" s="1"/>
  <c r="D87" i="40"/>
  <c r="D88" i="40"/>
  <c r="D89" i="40"/>
  <c r="D90" i="40"/>
  <c r="D91" i="40"/>
  <c r="D92" i="40"/>
  <c r="D93" i="40"/>
  <c r="D94" i="40"/>
  <c r="D95" i="40"/>
  <c r="D96" i="40"/>
  <c r="D97" i="40"/>
  <c r="D98" i="40"/>
  <c r="D99" i="40"/>
  <c r="D100" i="40"/>
  <c r="D101" i="40"/>
  <c r="D102" i="40"/>
  <c r="D103" i="40"/>
  <c r="D104" i="40"/>
  <c r="D105" i="40"/>
  <c r="D106" i="40"/>
  <c r="D107" i="40"/>
  <c r="D108" i="40"/>
  <c r="D109" i="40"/>
  <c r="D116" i="40"/>
  <c r="D117" i="40"/>
  <c r="D118" i="40"/>
  <c r="D119" i="40"/>
  <c r="D120" i="40"/>
  <c r="D121" i="40"/>
  <c r="D122" i="40"/>
  <c r="D123" i="40"/>
  <c r="D124" i="40"/>
  <c r="D125" i="40"/>
  <c r="D126" i="40"/>
  <c r="D127" i="40"/>
  <c r="D86" i="40"/>
  <c r="D69" i="40"/>
  <c r="D70" i="40"/>
  <c r="D71" i="40"/>
  <c r="D72" i="40"/>
  <c r="D73" i="40"/>
  <c r="D68" i="40"/>
  <c r="U9" i="42"/>
  <c r="D27" i="40" l="1"/>
  <c r="D28" i="40"/>
  <c r="D29" i="40"/>
  <c r="D30" i="40"/>
  <c r="D31" i="40"/>
  <c r="D26" i="40"/>
  <c r="T22" i="37"/>
  <c r="S22" i="37"/>
  <c r="T21" i="37"/>
  <c r="S21" i="37"/>
  <c r="T20" i="37"/>
  <c r="S20" i="37"/>
  <c r="T19" i="37"/>
  <c r="S19" i="37"/>
  <c r="T18" i="37"/>
  <c r="S18" i="37"/>
  <c r="T17" i="37"/>
  <c r="S17" i="37"/>
  <c r="T16" i="37"/>
  <c r="S16" i="37"/>
  <c r="N17" i="37"/>
  <c r="N18" i="37"/>
  <c r="N19" i="37"/>
  <c r="N20" i="37"/>
  <c r="N21" i="37"/>
  <c r="N22" i="37"/>
  <c r="N16" i="37"/>
  <c r="M17" i="37"/>
  <c r="M18" i="37"/>
  <c r="M19" i="37"/>
  <c r="M20" i="37"/>
  <c r="M21" i="37"/>
  <c r="M22" i="37"/>
  <c r="M16" i="37"/>
  <c r="P11" i="38"/>
  <c r="P12" i="38"/>
  <c r="P13" i="38"/>
  <c r="P14" i="38"/>
  <c r="P15" i="38"/>
  <c r="P16" i="38"/>
  <c r="P10" i="38"/>
  <c r="T10" i="38"/>
  <c r="T11" i="38"/>
  <c r="T12" i="38"/>
  <c r="T13" i="38"/>
  <c r="T14" i="38"/>
  <c r="T15" i="38"/>
  <c r="T16" i="38"/>
  <c r="S11" i="38"/>
  <c r="S12" i="38"/>
  <c r="S13" i="38"/>
  <c r="S14" i="38"/>
  <c r="S15" i="38"/>
  <c r="S16" i="38"/>
  <c r="S10" i="38"/>
  <c r="O7" i="38"/>
  <c r="O8" i="38"/>
  <c r="O6" i="38"/>
  <c r="E367" i="36"/>
  <c r="E366" i="36"/>
  <c r="E365" i="36"/>
  <c r="E364" i="36"/>
  <c r="E363" i="36"/>
  <c r="E362" i="36"/>
  <c r="E321" i="36"/>
  <c r="E322" i="36"/>
  <c r="E323" i="36"/>
  <c r="E324" i="36"/>
  <c r="E325" i="36"/>
  <c r="E320" i="36"/>
  <c r="E279" i="36"/>
  <c r="E280" i="36"/>
  <c r="E281" i="36"/>
  <c r="E282" i="36"/>
  <c r="E283" i="36"/>
  <c r="E278" i="36"/>
  <c r="E237" i="36"/>
  <c r="E238" i="36"/>
  <c r="E239" i="36"/>
  <c r="E240" i="36"/>
  <c r="E241" i="36"/>
  <c r="E236" i="36"/>
  <c r="E195" i="36"/>
  <c r="E196" i="36"/>
  <c r="E197" i="36"/>
  <c r="E198" i="36"/>
  <c r="E199" i="36"/>
  <c r="E194" i="36"/>
  <c r="U9" i="38"/>
  <c r="D111" i="40" l="1"/>
  <c r="D112" i="40"/>
  <c r="D110" i="40"/>
  <c r="D113" i="40"/>
  <c r="D115" i="40"/>
  <c r="E409" i="40" s="1"/>
  <c r="D114" i="40"/>
  <c r="E111" i="36"/>
  <c r="E112" i="36"/>
  <c r="E113" i="36"/>
  <c r="E114" i="36"/>
  <c r="E115" i="36"/>
  <c r="E110" i="36"/>
  <c r="E69" i="36"/>
  <c r="E70" i="36"/>
  <c r="E71" i="36"/>
  <c r="E72" i="36"/>
  <c r="E73" i="36"/>
  <c r="E68" i="36"/>
  <c r="E157" i="36"/>
  <c r="E153" i="36"/>
  <c r="E154" i="36"/>
  <c r="E155" i="36"/>
  <c r="E156" i="36"/>
  <c r="E152" i="36"/>
  <c r="E27" i="36"/>
  <c r="E28" i="36"/>
  <c r="E29" i="36"/>
  <c r="E30" i="36"/>
  <c r="E31" i="36"/>
  <c r="E26" i="36"/>
  <c r="U15" i="34" l="1"/>
  <c r="U16" i="34"/>
  <c r="U17" i="34"/>
  <c r="U18" i="34"/>
  <c r="U19" i="34"/>
  <c r="U20" i="34"/>
  <c r="U14" i="34"/>
  <c r="S15" i="34"/>
  <c r="S16" i="34"/>
  <c r="S17" i="34"/>
  <c r="S18" i="34"/>
  <c r="S19" i="34"/>
  <c r="S20" i="34"/>
  <c r="S14" i="34"/>
  <c r="P14" i="34"/>
  <c r="P20" i="34"/>
  <c r="P15" i="34"/>
  <c r="P16" i="34"/>
  <c r="P17" i="34"/>
  <c r="P18" i="34"/>
  <c r="P19" i="34"/>
  <c r="O11" i="34"/>
  <c r="U20" i="28"/>
  <c r="U19" i="28"/>
  <c r="U18" i="28"/>
  <c r="U17" i="28"/>
  <c r="U16" i="28"/>
  <c r="U15" i="28"/>
  <c r="M15" i="28"/>
  <c r="M16" i="28"/>
  <c r="M17" i="28"/>
  <c r="M18" i="28"/>
  <c r="M19" i="28"/>
  <c r="M20" i="28"/>
  <c r="S10" i="29"/>
  <c r="S11" i="29"/>
  <c r="S12" i="29"/>
  <c r="S13" i="29"/>
  <c r="S14" i="29"/>
  <c r="S9" i="29"/>
  <c r="P9" i="29"/>
  <c r="P10" i="20"/>
  <c r="P11" i="20"/>
  <c r="P12" i="20"/>
  <c r="P13" i="20"/>
  <c r="P14" i="20"/>
  <c r="P15" i="20"/>
  <c r="P9" i="20"/>
  <c r="O6" i="20"/>
  <c r="P10" i="29"/>
  <c r="P11" i="29"/>
  <c r="P12" i="29"/>
  <c r="P13" i="29"/>
  <c r="P14" i="29"/>
  <c r="O6" i="29"/>
  <c r="O7" i="29"/>
  <c r="U15" i="29"/>
  <c r="U14" i="29"/>
  <c r="U13" i="29"/>
  <c r="U12" i="29"/>
  <c r="U11" i="29"/>
  <c r="U10" i="29"/>
  <c r="U9" i="29"/>
  <c r="U10" i="25"/>
  <c r="U11" i="25"/>
  <c r="U12" i="25"/>
  <c r="U13" i="25"/>
  <c r="U14" i="25"/>
  <c r="U15" i="25"/>
  <c r="U9" i="25"/>
  <c r="U8" i="29"/>
  <c r="S10" i="25" l="1"/>
  <c r="S11" i="25"/>
  <c r="S12" i="25"/>
  <c r="S13" i="25"/>
  <c r="S14" i="25"/>
  <c r="S15" i="25"/>
  <c r="S9" i="25"/>
  <c r="P10" i="25"/>
  <c r="P11" i="25"/>
  <c r="P12" i="25"/>
  <c r="P13" i="25"/>
  <c r="P14" i="25"/>
  <c r="P15" i="25"/>
  <c r="P9" i="25"/>
  <c r="O7" i="25"/>
  <c r="O6" i="25"/>
  <c r="D31" i="23"/>
  <c r="D30" i="23"/>
  <c r="D29" i="23"/>
  <c r="D28" i="23"/>
  <c r="D27" i="23"/>
  <c r="D26" i="23"/>
  <c r="Y15" i="22" l="1"/>
  <c r="X15" i="22"/>
  <c r="W15" i="22"/>
  <c r="V15" i="22"/>
  <c r="U15" i="22"/>
  <c r="Y14" i="22"/>
  <c r="X14" i="22"/>
  <c r="W14" i="22"/>
  <c r="V14" i="22"/>
  <c r="U14" i="22"/>
  <c r="Y13" i="22"/>
  <c r="X13" i="22"/>
  <c r="W13" i="22"/>
  <c r="V13" i="22"/>
  <c r="U13" i="22"/>
  <c r="Y12" i="22"/>
  <c r="X12" i="22"/>
  <c r="W12" i="22"/>
  <c r="V12" i="22"/>
  <c r="U12" i="22"/>
  <c r="M13" i="22"/>
  <c r="N13" i="22"/>
  <c r="O13" i="22"/>
  <c r="P13" i="22"/>
  <c r="Q13" i="22"/>
  <c r="M14" i="22"/>
  <c r="N14" i="22"/>
  <c r="O14" i="22"/>
  <c r="P14" i="22"/>
  <c r="Q14" i="22"/>
  <c r="M15" i="22"/>
  <c r="N15" i="22"/>
  <c r="O15" i="22"/>
  <c r="P15" i="22"/>
  <c r="Q15" i="22"/>
  <c r="N12" i="22"/>
  <c r="O12" i="22"/>
  <c r="P12" i="22"/>
  <c r="Q12" i="22"/>
  <c r="M12" i="22"/>
  <c r="S10" i="20"/>
  <c r="S11" i="20"/>
  <c r="S12" i="20"/>
  <c r="S13" i="20"/>
  <c r="S14" i="20"/>
  <c r="S15" i="20"/>
  <c r="S9" i="20"/>
  <c r="U10" i="20"/>
  <c r="U11" i="20"/>
  <c r="U12" i="20"/>
  <c r="U13" i="20"/>
  <c r="U14" i="20"/>
  <c r="U15" i="20"/>
  <c r="U9" i="20"/>
  <c r="U8" i="20"/>
  <c r="S9" i="4" l="1"/>
  <c r="S10" i="4"/>
  <c r="S11" i="4"/>
  <c r="S12" i="4"/>
  <c r="S13" i="4"/>
  <c r="S14" i="4"/>
  <c r="S15" i="4"/>
  <c r="O6" i="4"/>
  <c r="O7" i="4"/>
  <c r="O7" i="20"/>
  <c r="D255" i="21"/>
  <c r="D256" i="21"/>
  <c r="D257" i="21"/>
  <c r="D258" i="21"/>
  <c r="D259" i="21"/>
  <c r="D260" i="21"/>
  <c r="D261" i="21"/>
  <c r="D262" i="21"/>
  <c r="D263" i="21"/>
  <c r="D264" i="21"/>
  <c r="D265" i="21"/>
  <c r="D266" i="21"/>
  <c r="D267" i="21"/>
  <c r="D268" i="21"/>
  <c r="D269" i="21"/>
  <c r="D270" i="21"/>
  <c r="D271" i="21"/>
  <c r="D272" i="21"/>
  <c r="D273" i="21"/>
  <c r="D274" i="21"/>
  <c r="D275" i="21"/>
  <c r="D276" i="21"/>
  <c r="D277" i="21"/>
  <c r="D284" i="21"/>
  <c r="D285" i="21"/>
  <c r="D286" i="21"/>
  <c r="D287" i="21"/>
  <c r="D288" i="21"/>
  <c r="D289" i="21"/>
  <c r="D290" i="21"/>
  <c r="D291" i="21"/>
  <c r="D292" i="21"/>
  <c r="D293" i="21"/>
  <c r="D294" i="21"/>
  <c r="D295" i="21"/>
  <c r="D254" i="21"/>
  <c r="D237" i="21"/>
  <c r="D238" i="21"/>
  <c r="D239" i="21"/>
  <c r="D240" i="21"/>
  <c r="D241" i="21"/>
  <c r="D236" i="21"/>
  <c r="D195" i="21"/>
  <c r="D279" i="21" s="1"/>
  <c r="D196" i="21"/>
  <c r="D197" i="21"/>
  <c r="D198" i="21"/>
  <c r="D199" i="21"/>
  <c r="D194" i="21"/>
  <c r="D129" i="21"/>
  <c r="D130" i="21"/>
  <c r="D131" i="21"/>
  <c r="D132" i="21"/>
  <c r="D133" i="21"/>
  <c r="D134" i="21"/>
  <c r="D135" i="21"/>
  <c r="D136" i="21"/>
  <c r="D137" i="21"/>
  <c r="D138" i="21"/>
  <c r="D139" i="21"/>
  <c r="D140" i="21"/>
  <c r="D141" i="21"/>
  <c r="D142" i="21"/>
  <c r="D143" i="21"/>
  <c r="D144" i="21"/>
  <c r="D145" i="21"/>
  <c r="D146" i="21"/>
  <c r="D147" i="21"/>
  <c r="D148" i="21"/>
  <c r="D149" i="21"/>
  <c r="D150" i="21"/>
  <c r="D151" i="21"/>
  <c r="D158" i="21"/>
  <c r="D159" i="21"/>
  <c r="D160" i="21"/>
  <c r="D161" i="21"/>
  <c r="D162" i="21"/>
  <c r="D163" i="21"/>
  <c r="D164" i="21"/>
  <c r="D165" i="21"/>
  <c r="D166" i="21"/>
  <c r="D167" i="21"/>
  <c r="D168" i="21"/>
  <c r="D169" i="21"/>
  <c r="D128" i="21"/>
  <c r="D111" i="21"/>
  <c r="D112" i="21"/>
  <c r="D113" i="21"/>
  <c r="D114" i="21"/>
  <c r="D115" i="21"/>
  <c r="D110" i="21"/>
  <c r="D69" i="21"/>
  <c r="D70" i="21"/>
  <c r="D71" i="21"/>
  <c r="D72" i="21"/>
  <c r="D73" i="21"/>
  <c r="D68" i="21"/>
  <c r="D280" i="21" l="1"/>
  <c r="D278" i="21"/>
  <c r="D282" i="21"/>
  <c r="D281" i="21"/>
  <c r="D152" i="21"/>
  <c r="D283" i="21"/>
  <c r="D155" i="21"/>
  <c r="D154" i="21"/>
  <c r="D153" i="21"/>
  <c r="D157" i="21"/>
  <c r="D156" i="21"/>
  <c r="D26" i="21"/>
  <c r="D27" i="21"/>
  <c r="D28" i="21"/>
  <c r="D29" i="21"/>
  <c r="D30" i="21"/>
  <c r="D31" i="21"/>
  <c r="U24" i="3" l="1"/>
  <c r="U25" i="3"/>
  <c r="U26" i="3"/>
  <c r="U27" i="3"/>
  <c r="U28" i="3"/>
  <c r="U29" i="3"/>
  <c r="U30" i="3"/>
  <c r="T25" i="3"/>
  <c r="T26" i="3"/>
  <c r="T27" i="3"/>
  <c r="T28" i="3"/>
  <c r="T29" i="3"/>
  <c r="T30" i="3"/>
  <c r="T24" i="3"/>
  <c r="U10" i="4" l="1"/>
  <c r="U11" i="4"/>
  <c r="U12" i="4"/>
  <c r="U13" i="4"/>
  <c r="U14" i="4"/>
  <c r="U15" i="4"/>
  <c r="U9" i="4"/>
  <c r="E253" i="1"/>
  <c r="E211" i="1"/>
  <c r="E127" i="1"/>
  <c r="E205" i="1"/>
  <c r="E121" i="1"/>
  <c r="E241" i="1"/>
  <c r="D199" i="1"/>
  <c r="E199" i="1" s="1"/>
  <c r="D198" i="1"/>
  <c r="D240" i="1" s="1"/>
  <c r="E240" i="1" s="1"/>
  <c r="D197" i="1"/>
  <c r="D196" i="1"/>
  <c r="D195" i="1"/>
  <c r="D238" i="1" s="1"/>
  <c r="E238" i="1" s="1"/>
  <c r="D194" i="1"/>
  <c r="D115" i="1"/>
  <c r="E115" i="1" s="1"/>
  <c r="D114" i="1"/>
  <c r="D156" i="1" s="1"/>
  <c r="E156" i="1" s="1"/>
  <c r="D113" i="1"/>
  <c r="E113" i="1" s="1"/>
  <c r="D112" i="1"/>
  <c r="D111" i="1"/>
  <c r="D110" i="1"/>
  <c r="E152" i="1" s="1"/>
  <c r="E193" i="1"/>
  <c r="E109" i="1"/>
  <c r="D228" i="1"/>
  <c r="E223" i="1"/>
  <c r="E187" i="1"/>
  <c r="E103" i="1"/>
  <c r="E181" i="1"/>
  <c r="E139" i="1"/>
  <c r="E97" i="1"/>
  <c r="E175" i="1"/>
  <c r="E133" i="1"/>
  <c r="D133" i="1"/>
  <c r="E91" i="1"/>
  <c r="D253" i="1"/>
  <c r="D252" i="1"/>
  <c r="E252" i="1" s="1"/>
  <c r="D251" i="1"/>
  <c r="E251" i="1" s="1"/>
  <c r="D250" i="1"/>
  <c r="E250" i="1" s="1"/>
  <c r="D249" i="1"/>
  <c r="E249" i="1" s="1"/>
  <c r="D247" i="1"/>
  <c r="E247" i="1" s="1"/>
  <c r="D246" i="1"/>
  <c r="D245" i="1"/>
  <c r="D244" i="1"/>
  <c r="E244" i="1" s="1"/>
  <c r="D243" i="1"/>
  <c r="E243" i="1" s="1"/>
  <c r="D241" i="1"/>
  <c r="D235" i="1"/>
  <c r="E235" i="1" s="1"/>
  <c r="D234" i="1"/>
  <c r="E234" i="1" s="1"/>
  <c r="D233" i="1"/>
  <c r="D232" i="1"/>
  <c r="D231" i="1"/>
  <c r="E231" i="1" s="1"/>
  <c r="D229" i="1"/>
  <c r="E229" i="1" s="1"/>
  <c r="E228" i="1"/>
  <c r="D227" i="1"/>
  <c r="E227" i="1" s="1"/>
  <c r="D226" i="1"/>
  <c r="E226" i="1" s="1"/>
  <c r="D225" i="1"/>
  <c r="E225" i="1" s="1"/>
  <c r="D223" i="1"/>
  <c r="D222" i="1"/>
  <c r="D221" i="1"/>
  <c r="E221" i="1" s="1"/>
  <c r="D220" i="1"/>
  <c r="E220" i="1" s="1"/>
  <c r="D219" i="1"/>
  <c r="E219" i="1" s="1"/>
  <c r="D217" i="1"/>
  <c r="E217" i="1" s="1"/>
  <c r="D216" i="1"/>
  <c r="D215" i="1"/>
  <c r="E215" i="1" s="1"/>
  <c r="D214" i="1"/>
  <c r="E214" i="1" s="1"/>
  <c r="D213" i="1"/>
  <c r="E213" i="1" s="1"/>
  <c r="D169" i="1"/>
  <c r="E169" i="1" s="1"/>
  <c r="D168" i="1"/>
  <c r="E168" i="1" s="1"/>
  <c r="D167" i="1"/>
  <c r="E167" i="1" s="1"/>
  <c r="D166" i="1"/>
  <c r="D165" i="1"/>
  <c r="E165" i="1" s="1"/>
  <c r="D163" i="1"/>
  <c r="E163" i="1" s="1"/>
  <c r="D162" i="1"/>
  <c r="E162" i="1" s="1"/>
  <c r="D161" i="1"/>
  <c r="D160" i="1"/>
  <c r="E160" i="1" s="1"/>
  <c r="D159" i="1"/>
  <c r="E159" i="1" s="1"/>
  <c r="D157" i="1"/>
  <c r="E157" i="1" s="1"/>
  <c r="D151" i="1"/>
  <c r="E151" i="1" s="1"/>
  <c r="D150" i="1"/>
  <c r="E150" i="1" s="1"/>
  <c r="D149" i="1"/>
  <c r="D148" i="1"/>
  <c r="E148" i="1" s="1"/>
  <c r="D147" i="1"/>
  <c r="E147" i="1" s="1"/>
  <c r="D145" i="1"/>
  <c r="E145" i="1" s="1"/>
  <c r="D144" i="1"/>
  <c r="E144" i="1" s="1"/>
  <c r="D143" i="1"/>
  <c r="D142" i="1"/>
  <c r="D141" i="1"/>
  <c r="E141" i="1" s="1"/>
  <c r="D139" i="1"/>
  <c r="D138" i="1"/>
  <c r="D137" i="1"/>
  <c r="E137" i="1" s="1"/>
  <c r="D136" i="1"/>
  <c r="E136" i="1" s="1"/>
  <c r="D135" i="1"/>
  <c r="E135" i="1" s="1"/>
  <c r="D132" i="1"/>
  <c r="D131" i="1"/>
  <c r="E131" i="1" s="1"/>
  <c r="D130" i="1"/>
  <c r="D129" i="1"/>
  <c r="E129" i="1" s="1"/>
  <c r="D85" i="1"/>
  <c r="E85" i="1" s="1"/>
  <c r="D84" i="1"/>
  <c r="D83" i="1"/>
  <c r="E83" i="1" s="1"/>
  <c r="D82" i="1"/>
  <c r="D81" i="1"/>
  <c r="E81" i="1" s="1"/>
  <c r="D79" i="1"/>
  <c r="E79" i="1" s="1"/>
  <c r="D78" i="1"/>
  <c r="D77" i="1"/>
  <c r="E77" i="1" s="1"/>
  <c r="D76" i="1"/>
  <c r="E76" i="1" s="1"/>
  <c r="D75" i="1"/>
  <c r="D72" i="1"/>
  <c r="D27" i="1"/>
  <c r="D69" i="1" s="1"/>
  <c r="D28" i="1"/>
  <c r="E196" i="1" s="1"/>
  <c r="D29" i="1"/>
  <c r="D30" i="1"/>
  <c r="D31" i="1"/>
  <c r="D73" i="1" s="1"/>
  <c r="E73" i="1" s="1"/>
  <c r="D26" i="1"/>
  <c r="D67" i="1"/>
  <c r="E67" i="1" s="1"/>
  <c r="D66" i="1"/>
  <c r="D65" i="1"/>
  <c r="D64" i="1"/>
  <c r="D63" i="1"/>
  <c r="E63" i="1" s="1"/>
  <c r="D61" i="1"/>
  <c r="E61" i="1" s="1"/>
  <c r="D60" i="1"/>
  <c r="D59" i="1"/>
  <c r="E59" i="1" s="1"/>
  <c r="D58" i="1"/>
  <c r="E58" i="1" s="1"/>
  <c r="D57" i="1"/>
  <c r="D51" i="1"/>
  <c r="E51" i="1" s="1"/>
  <c r="D45" i="1"/>
  <c r="E45" i="1" s="1"/>
  <c r="D55" i="1"/>
  <c r="E55" i="1" s="1"/>
  <c r="D54" i="1"/>
  <c r="D53" i="1"/>
  <c r="E53" i="1" s="1"/>
  <c r="D52" i="1"/>
  <c r="E52" i="1" s="1"/>
  <c r="D49" i="1"/>
  <c r="E49" i="1" s="1"/>
  <c r="D46" i="1"/>
  <c r="E46" i="1" s="1"/>
  <c r="D47" i="1"/>
  <c r="E47" i="1" s="1"/>
  <c r="D48" i="1"/>
  <c r="E48" i="1" s="1"/>
  <c r="E246" i="1"/>
  <c r="E245" i="1"/>
  <c r="E233" i="1"/>
  <c r="E232" i="1"/>
  <c r="E222" i="1"/>
  <c r="E216" i="1"/>
  <c r="E210" i="1"/>
  <c r="E209" i="1"/>
  <c r="E208" i="1"/>
  <c r="E207" i="1"/>
  <c r="E206" i="1"/>
  <c r="E204" i="1"/>
  <c r="E203" i="1"/>
  <c r="E202" i="1"/>
  <c r="E201" i="1"/>
  <c r="E200" i="1"/>
  <c r="E197" i="1"/>
  <c r="E192" i="1"/>
  <c r="E191" i="1"/>
  <c r="E190" i="1"/>
  <c r="E189" i="1"/>
  <c r="E188" i="1"/>
  <c r="E186" i="1"/>
  <c r="E185" i="1"/>
  <c r="E184" i="1"/>
  <c r="E183" i="1"/>
  <c r="E182" i="1"/>
  <c r="E180" i="1"/>
  <c r="E179" i="1"/>
  <c r="E178" i="1"/>
  <c r="E177" i="1"/>
  <c r="E176" i="1"/>
  <c r="E174" i="1"/>
  <c r="E173" i="1"/>
  <c r="E172" i="1"/>
  <c r="E171" i="1"/>
  <c r="E170" i="1"/>
  <c r="E166" i="1"/>
  <c r="E161" i="1"/>
  <c r="E149" i="1"/>
  <c r="E143" i="1"/>
  <c r="E142" i="1"/>
  <c r="E140" i="1"/>
  <c r="E138" i="1"/>
  <c r="E132" i="1"/>
  <c r="E130" i="1"/>
  <c r="E126" i="1"/>
  <c r="E125" i="1"/>
  <c r="E124" i="1"/>
  <c r="E123" i="1"/>
  <c r="E122" i="1"/>
  <c r="E120" i="1"/>
  <c r="E119" i="1"/>
  <c r="E118" i="1"/>
  <c r="E117" i="1"/>
  <c r="E116" i="1"/>
  <c r="E108" i="1"/>
  <c r="E107" i="1"/>
  <c r="E106" i="1"/>
  <c r="E105" i="1"/>
  <c r="E104" i="1"/>
  <c r="E102" i="1"/>
  <c r="E101" i="1"/>
  <c r="E100" i="1"/>
  <c r="E99" i="1"/>
  <c r="E98" i="1"/>
  <c r="E96" i="1"/>
  <c r="E95" i="1"/>
  <c r="E94" i="1"/>
  <c r="E93" i="1"/>
  <c r="E92" i="1"/>
  <c r="E90" i="1"/>
  <c r="E89" i="1"/>
  <c r="E88" i="1"/>
  <c r="E87" i="1"/>
  <c r="E86" i="1"/>
  <c r="E84" i="1"/>
  <c r="E82" i="1"/>
  <c r="E78" i="1"/>
  <c r="E75" i="1"/>
  <c r="E66" i="1"/>
  <c r="E65" i="1"/>
  <c r="E64" i="1"/>
  <c r="E60" i="1"/>
  <c r="E57" i="1"/>
  <c r="E54" i="1"/>
  <c r="D155" i="1" l="1"/>
  <c r="E155" i="1" s="1"/>
  <c r="D153" i="1"/>
  <c r="E153" i="1" s="1"/>
  <c r="D154" i="1"/>
  <c r="E154" i="1" s="1"/>
  <c r="D239" i="1"/>
  <c r="E239" i="1" s="1"/>
  <c r="E110" i="1"/>
  <c r="E111" i="1"/>
  <c r="E198" i="1"/>
  <c r="D71" i="1"/>
  <c r="E71" i="1" s="1"/>
  <c r="E194" i="1"/>
  <c r="D237" i="1"/>
  <c r="E237" i="1" s="1"/>
  <c r="E69" i="1"/>
  <c r="D70" i="1"/>
  <c r="E70" i="1" s="1"/>
  <c r="E72" i="1"/>
  <c r="E112" i="1"/>
  <c r="E195" i="1"/>
  <c r="E114" i="1"/>
  <c r="P10" i="4" l="1"/>
  <c r="P11" i="4"/>
  <c r="P12" i="4"/>
  <c r="P13" i="4"/>
  <c r="P14" i="4"/>
  <c r="P15" i="4"/>
  <c r="P9" i="4"/>
</calcChain>
</file>

<file path=xl/sharedStrings.xml><?xml version="1.0" encoding="utf-8"?>
<sst xmlns="http://schemas.openxmlformats.org/spreadsheetml/2006/main" count="5662" uniqueCount="153">
  <si>
    <t>Jahr</t>
  </si>
  <si>
    <t>Werte</t>
  </si>
  <si>
    <t>Stadt Ingolstadt</t>
  </si>
  <si>
    <t>Zeilenbeschriftungen</t>
  </si>
  <si>
    <t>Gesamtergebnis</t>
  </si>
  <si>
    <t>Summe von Werte2</t>
  </si>
  <si>
    <r>
      <rPr>
        <b/>
        <sz val="20"/>
        <rFont val="Wingdings"/>
        <charset val="2"/>
      </rPr>
      <t>ß</t>
    </r>
    <r>
      <rPr>
        <b/>
        <sz val="20"/>
        <rFont val="Arial"/>
        <family val="2"/>
      </rPr>
      <t xml:space="preserve"> zurück</t>
    </r>
  </si>
  <si>
    <t>2. Jahr auswählen</t>
  </si>
  <si>
    <t>Berechnungen: Hauptamt, Sachgebiet Statistik und Stadtforschung</t>
  </si>
  <si>
    <t>Einwohnerentwicklung</t>
  </si>
  <si>
    <t>Einwohner insgesamt</t>
  </si>
  <si>
    <t>Landkreis Eichstätt</t>
  </si>
  <si>
    <t>Landkreis Neuburg-Schrobenhausen</t>
  </si>
  <si>
    <t>Landkreis Pfaffenhofen</t>
  </si>
  <si>
    <t>Region 10</t>
  </si>
  <si>
    <t>Oberbayern</t>
  </si>
  <si>
    <t>Bayern</t>
  </si>
  <si>
    <t>Veränderung insgesamt zum Vorjahr</t>
  </si>
  <si>
    <t>Deutsche</t>
  </si>
  <si>
    <t>Veränderung Deutsche zum Vorjahr</t>
  </si>
  <si>
    <t>Ausländer</t>
  </si>
  <si>
    <t>Veränderung Ausländer zum Vorjahr</t>
  </si>
  <si>
    <t>Ort</t>
  </si>
  <si>
    <t>Kategorie</t>
  </si>
  <si>
    <t>%</t>
  </si>
  <si>
    <t>Bayerisches Landesamt für Statistik - GENESIS-Online 12441-005z</t>
  </si>
  <si>
    <t>Summe von %</t>
  </si>
  <si>
    <t>Quelle:Bayerisches Landesamt für Statistik</t>
  </si>
  <si>
    <t>3. Ort auswählen</t>
  </si>
  <si>
    <t>Spaltenbeschriftungen</t>
  </si>
  <si>
    <t>Einwohnerentwicklung 2020-2024</t>
  </si>
  <si>
    <t>IN</t>
  </si>
  <si>
    <t>ND</t>
  </si>
  <si>
    <t>PAF</t>
  </si>
  <si>
    <t>R 10</t>
  </si>
  <si>
    <t>Obb</t>
  </si>
  <si>
    <t xml:space="preserve">EI </t>
  </si>
  <si>
    <t>Geburten</t>
  </si>
  <si>
    <t>Sterbefälle</t>
  </si>
  <si>
    <t>Natürlicher Saldo</t>
  </si>
  <si>
    <t>Zuzüge</t>
  </si>
  <si>
    <t>Wegzüge</t>
  </si>
  <si>
    <t>Wanderungssaldo</t>
  </si>
  <si>
    <t>Bayerisches Landesamt für Statistik - GENESIS-Online: Ergebnis 12711-103</t>
  </si>
  <si>
    <t>je 1 000 Einwohner</t>
  </si>
  <si>
    <t>EI</t>
  </si>
  <si>
    <t>2 020</t>
  </si>
  <si>
    <t>2 021</t>
  </si>
  <si>
    <t>2 022</t>
  </si>
  <si>
    <t>2 023</t>
  </si>
  <si>
    <t>2 024</t>
  </si>
  <si>
    <t xml:space="preserve"> je 1 000 Einwohner</t>
  </si>
  <si>
    <t>Einwohnerbewegungen</t>
  </si>
  <si>
    <t xml:space="preserve">10 bis unter 15 Jahre </t>
  </si>
  <si>
    <t>15 bis unter 18 Jahre</t>
  </si>
  <si>
    <t>18 bis unter 30 Jahre</t>
  </si>
  <si>
    <t>30 bis unter 45 Jahre</t>
  </si>
  <si>
    <t xml:space="preserve">45 bis unter 65 Jahre </t>
  </si>
  <si>
    <t>ab 65 Jahre</t>
  </si>
  <si>
    <t>Altersstruktur</t>
  </si>
  <si>
    <t xml:space="preserve">  Einwohner insgesamt</t>
  </si>
  <si>
    <t xml:space="preserve"> 0 bis unter 3 Jahre</t>
  </si>
  <si>
    <t xml:space="preserve"> 3 bis unter 6 Jahre</t>
  </si>
  <si>
    <t xml:space="preserve"> 6 bis unter 10 Jahre</t>
  </si>
  <si>
    <t>Pendlersaldo</t>
  </si>
  <si>
    <t>Bayerisches Landesamt für Statistik - GENESIS-Online: Tabelle abrufen (bayern.de)</t>
  </si>
  <si>
    <t>Soz.v.pfl. Besch. am Arbeitsort gesamt</t>
  </si>
  <si>
    <t>Soz.v.pfl. Besch. am Arbeitsort weiblich</t>
  </si>
  <si>
    <t>Soz.v.pfl. Besch. am Arbeitsort ausländisch gesamt</t>
  </si>
  <si>
    <t>Soz.v.pfl. Besch. am Arbeitsort Vollzeit gesamt</t>
  </si>
  <si>
    <t>Soz.v.pfl. Besch. am Arbeitsort Teilzeit gesamt</t>
  </si>
  <si>
    <t>Soz.v.pfl. Besch. am Wohnort gesamt</t>
  </si>
  <si>
    <t>Soz.v.pfl. Besch. am Wohnort weiblich</t>
  </si>
  <si>
    <t>Stichtag: 30.06.</t>
  </si>
  <si>
    <t>Bay</t>
  </si>
  <si>
    <t>Sozialversicherungspflichtig Beschäftigte am Arbeitsort Veränderung 2020-2024</t>
  </si>
  <si>
    <t>Sozialversicherungspflichtig Beschäftigte am Wohnort Veränderung 2020-2024</t>
  </si>
  <si>
    <t>Sozialversicherungspflichtig Beschäftigte</t>
  </si>
  <si>
    <t>Datum</t>
  </si>
  <si>
    <t>2020</t>
  </si>
  <si>
    <t>2021</t>
  </si>
  <si>
    <t>2022</t>
  </si>
  <si>
    <t>2023</t>
  </si>
  <si>
    <t>2024</t>
  </si>
  <si>
    <t xml:space="preserve">Bayern
</t>
  </si>
  <si>
    <t xml:space="preserve">Stadt Ingolstadt
</t>
  </si>
  <si>
    <t xml:space="preserve">Ldkr. Eichstätt
</t>
  </si>
  <si>
    <t xml:space="preserve">Ldkr. Neuburg-Schrobenhausen
</t>
  </si>
  <si>
    <t xml:space="preserve">Ldkr. Pfaffenhofen 
</t>
  </si>
  <si>
    <t xml:space="preserve">Arbeitsagentur Ingolstadt </t>
  </si>
  <si>
    <t xml:space="preserve">Oberbayern
</t>
  </si>
  <si>
    <t xml:space="preserve">Ort
</t>
  </si>
  <si>
    <t>Wert</t>
  </si>
  <si>
    <t>Arbeitslosenquote</t>
  </si>
  <si>
    <t>Summe von Wert</t>
  </si>
  <si>
    <t>Summe von Arbeitslosenquote</t>
  </si>
  <si>
    <t>2025</t>
  </si>
  <si>
    <t>Jahre (Datum)</t>
  </si>
  <si>
    <t>Monate (Datum)</t>
  </si>
  <si>
    <t>Jun</t>
  </si>
  <si>
    <t>Dez</t>
  </si>
  <si>
    <t>Quelle:Agentur für Arbeit</t>
  </si>
  <si>
    <t>Darstellung: Hauptamt, Sachgebiet Statistik und Stadtforschung</t>
  </si>
  <si>
    <t>Arbeitslose</t>
  </si>
  <si>
    <t>1. Monat auswählen</t>
  </si>
  <si>
    <t>1. Kategorie auswählen</t>
  </si>
  <si>
    <t>Arbeitslosenzahl</t>
  </si>
  <si>
    <t xml:space="preserve">Anmerkungen:               </t>
  </si>
  <si>
    <r>
      <t xml:space="preserve">Gebietszuschnitt der Arbeitsagentur Ingolstadt: </t>
    </r>
    <r>
      <rPr>
        <sz val="10"/>
        <color rgb="FF000000"/>
        <rFont val="Arial"/>
        <family val="2"/>
      </rPr>
      <t xml:space="preserve">Im Rahmen der Neuorganisation der Bundesagentur für Arbeit wurde das Gebiet der Geschäftsstellen der Arbeitsagentur kreisscharf zugeschnitten. Das bedeutet, dass seit 01.03.2013 die Grenzen und Werte der Geschäftsstellen mit den Grenzen und Werten der Stadt- und Landkreisgrenzen Ingolstadt, Eichstätt, Neuburg-Schrobenhausen und Pfaffenhofen identisch sind. </t>
    </r>
  </si>
  <si>
    <r>
      <t>Prozentwerte (Arbeitslosenquote):</t>
    </r>
    <r>
      <rPr>
        <sz val="10"/>
        <color rgb="FF000000"/>
        <rFont val="Arial"/>
        <family val="2"/>
      </rPr>
      <t xml:space="preserve"> Arbeitslose in % aller zivilen Erwerbspersonen (sozialversicherungspflichtig und geringfügig Beschäftigte, Beamte, Arbeitslose, Selbständige und mithelfende Familienangehörige)       </t>
    </r>
  </si>
  <si>
    <t>Erläuterungen:</t>
  </si>
  <si>
    <r>
      <t xml:space="preserve">Sozialversicherungspflichtig Beschäftigte: </t>
    </r>
    <r>
      <rPr>
        <sz val="10"/>
        <color theme="1"/>
        <rFont val="Arial"/>
        <family val="2"/>
      </rPr>
      <t xml:space="preserve"> Zu dem von der Sozialversicherungspflicht erfassten Personenkreis zählen alle Arbeitnehmer, die kranken-, renten-, pflegeversicherungspflichtig und/oder beitragspflichtig nach dem Recht der Arbeitsförderung sind. Dazu gehören insbesondere auch Auszubildende, Altersteilzeitbeschäftigte, Praktikanten, Werkstudenten, behinderte Menschen in anerkannten Werkstätten oder gleichartigen Einrichtungen (seit der Revision 2014), Personen in Einrichtungen der Jugendhilfe, Berufsbildungswerken oder ähnlichen Einrichtungen für behinderte Menschen (seit der Revision 2014) sowie Personen, die ein freiwilliges soziales, ein freiwilliges ökologisches Jahr oder einen Bundesfreiwilligendienst ableisten (seit der Revision 2014). Wehr- und Zivildienstleistende gelten nur dann als sozialversicherungspflichtig Beschäftigte, wenn sie ihren Dienst aus einem weiterhin bestehenden Beschäftigungsverhältnis heraus angetreten haben und nur wegen der Ableistung dieser Dienstzeiten kein Entgelt erhalten. Daneben besteht in wenigen Fällen auch für Selbständige Versicherungspflicht in der Sozialversicherung. Nicht zu den sozialversicherungspflichtig Beschäftigten zählen dagegen der weitaus überwiegende Teil der Selbständigen, die mithelfenden Familienangehörigen sowie die Beamten. </t>
    </r>
    <r>
      <rPr>
        <sz val="10"/>
        <color rgb="FF000000"/>
        <rFont val="Arial"/>
        <family val="2"/>
      </rPr>
      <t>Der</t>
    </r>
    <r>
      <rPr>
        <b/>
        <sz val="10"/>
        <color rgb="FF000000"/>
        <rFont val="Arial"/>
        <family val="2"/>
      </rPr>
      <t xml:space="preserve"> Pendlersaldo er</t>
    </r>
    <r>
      <rPr>
        <sz val="10"/>
        <color rgb="FF000000"/>
        <rFont val="Arial"/>
        <family val="2"/>
      </rPr>
      <t>gibt sich aus der  Differenz von Einpendlern und  Auspendlern  (Pendlersaldo = Beschäftigte am Arbeitsort  -  Beschäftigte am Wohnort).</t>
    </r>
  </si>
  <si>
    <t>Art</t>
  </si>
  <si>
    <t>Baugenehmigungen</t>
  </si>
  <si>
    <t>neue Wohngebäude</t>
  </si>
  <si>
    <t>Wohnungen in Wohngebäuden mit 1 oder 2 Wohnungen</t>
  </si>
  <si>
    <t>Wohngebäude mit 3 oder mehr Wohnungen</t>
  </si>
  <si>
    <t>Nichtwohngebäude</t>
  </si>
  <si>
    <t>Wohnungen gesamt (inkl. Umbauten)</t>
  </si>
  <si>
    <t>Wohnfläche gesamt (100 m²)</t>
  </si>
  <si>
    <t>Wohnungsbestand</t>
  </si>
  <si>
    <t>Wohnungen insgesamt (in Wohn- und Nichtwohngebäuden)</t>
  </si>
  <si>
    <t>Räume insgeamt</t>
  </si>
  <si>
    <t>Wohnfläche insg. in 100 m²</t>
  </si>
  <si>
    <t>durchschnittl. Anzahl der Räume/Wohnung</t>
  </si>
  <si>
    <t>durchschnittl. Wohnfläche/Wohnung in m²</t>
  </si>
  <si>
    <t>durchschnittl. Wohnfläche/Einwohner in m²</t>
  </si>
  <si>
    <t>Wohnungen mit 1 oder 2 Räumen</t>
  </si>
  <si>
    <t>Wohnungen mit 3 oder mehr Räumen</t>
  </si>
  <si>
    <t>werte2</t>
  </si>
  <si>
    <t>Summe von werte22</t>
  </si>
  <si>
    <t>Wohnungen insgesamt</t>
  </si>
  <si>
    <t>Wohnfläche insgesamt</t>
  </si>
  <si>
    <t>1. Art auswählen</t>
  </si>
  <si>
    <t>2. Kategorie auswählen</t>
  </si>
  <si>
    <t>3. Jahr auswählen</t>
  </si>
  <si>
    <t>4. Ort auswählen</t>
  </si>
  <si>
    <t>Die Statistik der Bautätigkeit im Hochbau erstreckt sich auf genehmigungs- oder zustimmungsbedürftige, sowie kenntnisgabe- oder anzeigepflichtige oder einem Genehmigungsfreistellungsverfahren unterliegende Baumaßnahmen, bei denen Wohnraum oder sonstiger Nutzraum geschaffen oder verändert wird.
Erhebungseinheit ist das Gebäude bzw. die Baumaßnahme. Im Nichtwohnbau werden Bagatellbauten - mit Ausnahme von Gebäuden
mit Wohnraum - bis zu einem Volumen von 350 m³ Rauminhalt oder 18 000 € veranschlagte Kosten des Bauwerks nicht erfasst. Unter
Errichtung neuer Gebäude werden Neu- und Wiederaufbauten verstanden. 
Als Kosten des Bauwerks werden die zum Zeitpunkt der Baugenehmigung veranschlagten Kosten der Baukonstruktion (einschl.
Erdarbeiten), die Kosten der lnstallation, deren betriebstechnische Anlagen und die Kosten für betriebliche Einbauten sowie für besondere Bauausführungen erfasst. Sie schließen die Umsatzsteuer ein. 
Eine Wohnung besteht aus einem oder mehreren Räumen, die die Führung eines Haushalts ermöglichen, darunter stets eine Küche oder ein Raum mit fest installierter Kochgelegenheit. Eine Wohnung hat grundsätzlich einen eigenen abschließbaren Zugang unmittelbar vom Freien, von einem Treppenhaus oder einem Vorraum, ferner Wasserversorgung, Ausguss und Toilette, die auch außerhalb des Wohnungsabschlusses liegen können</t>
  </si>
  <si>
    <t>Baugenehmigungen und Wohnungsbestand</t>
  </si>
  <si>
    <t>Ankünfte aus dem Inland</t>
  </si>
  <si>
    <t>Ankünfte aus dem Ausland</t>
  </si>
  <si>
    <t>Ankünfte insgesamt</t>
  </si>
  <si>
    <t>Übernachtungen aus dem Inland</t>
  </si>
  <si>
    <t>Übernachtungen aus dem Ausland</t>
  </si>
  <si>
    <t>Übernachtungen insgesamt</t>
  </si>
  <si>
    <t>Veränderung der Ankünfte zum Vorjahr %</t>
  </si>
  <si>
    <t>Veränderung der Übernachtungen zum Vorjahr in %</t>
  </si>
  <si>
    <t>Auslastung der Betten in %</t>
  </si>
  <si>
    <t>Durchschn. Aufenthaltsdauer</t>
  </si>
  <si>
    <t>Werte 2</t>
  </si>
  <si>
    <t>Summe von Werte 2</t>
  </si>
  <si>
    <t>Tourismus</t>
  </si>
  <si>
    <t>Ankünfte: Zahl der Gäste, die im Berichtszeitraum in einem Beherbergungsbetrieb ankamen und zum  vorübergehenden Aufenthalt ein Gästebett belegten.
Übernachtungen: Zahl der Übernachtungen von Gästen, die im Berichtszeitraum in einem Beherbergungsbetrieb ankamen oder aus einem vorhergehenden Berichtszeitraum noch anwesend waren.
Durchschnittliche Aufenthaltsdauer: Die durchschnittliche Aufenthaltsdauer der Gäste in Tagen wird als Quotient der Zahl der Übernachtungen und der Ankünfte errechnet („Übernachtungen: Ankünfte“). Sie kann in der amtlichen Beherbergungsstatistik, die im wesentlichen auf den Angaben des amtlichen Fremdenscheins, also der polizeilichen Anmeldung aufbaut, nur näherungsweise bestimmt werden. So wird beispielsweise bei jedem Quartierwechsel eines Gastes in einen anderen Beherbergungsbetrieb eine (neue) Ankunft gezählt, oder aber für Gäste, die bereits in einem vorhergehenden Berichtszeitraum angekommen sind, lediglich die im aktuellen Berichtszeitraum angefallenen Übernachtungen registriert.
Durchschnittliche Auslastung der angebotenen Betten: Die durchschnittliche Auslastung der angebotenen Betten ist der rechnerische Wert, der die prozentuale Inanspruchnahme der Übernachtungsmöglichkeiten (Bettentage) im Berichtszeitraum ausdrückt (Übernachtungen x 100 / Bettentage). Die Zahl der Bettentage wird bei der Auslastung des Angebots durch Multiplikation der angebotenen Betten mit der Zahl der betrieblichen Öffnungstage im Berichtszeitraum ermittelt.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</si>
</sst>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
    <numFmt numFmtId="165" formatCode="0.0%"/>
    <numFmt numFmtId="166" formatCode="0.0"/>
    <numFmt numFmtId="167" formatCode="\+0.0%;\ \-0.0%"/>
  </numFmts>
  <fonts count="28">
    <font>
      <sz val="11"/>
      <color theme="1"/>
      <name val="Calibri"/>
      <family val="2"/>
      <scheme val="minor"/>
    </font>
    <font>
      <b/>
      <sz val="11"/>
      <color theme="1"/>
      <name val="Calibri"/>
      <family val="2"/>
      <scheme val="minor"/>
    </font>
    <font>
      <sz val="12"/>
      <color theme="1"/>
      <name val="Arial"/>
      <family val="2"/>
    </font>
    <font>
      <b/>
      <u/>
      <sz val="14"/>
      <color theme="1"/>
      <name val="Arial"/>
      <family val="2"/>
    </font>
    <font>
      <b/>
      <sz val="12"/>
      <color theme="1"/>
      <name val="Arial"/>
      <family val="2"/>
    </font>
    <font>
      <u/>
      <sz val="11"/>
      <color theme="10"/>
      <name val="Calibri"/>
      <family val="2"/>
      <scheme val="minor"/>
    </font>
    <font>
      <b/>
      <sz val="20"/>
      <name val="Arial"/>
      <family val="2"/>
    </font>
    <font>
      <sz val="11"/>
      <color theme="1"/>
      <name val="Calibri"/>
      <family val="2"/>
      <scheme val="minor"/>
    </font>
    <font>
      <sz val="11"/>
      <color theme="1"/>
      <name val="Arial"/>
      <family val="2"/>
    </font>
    <font>
      <sz val="11"/>
      <color theme="1"/>
      <name val="Wingdings"/>
      <charset val="2"/>
    </font>
    <font>
      <b/>
      <sz val="20"/>
      <name val="Wingdings"/>
      <charset val="2"/>
    </font>
    <font>
      <b/>
      <sz val="20"/>
      <name val="Arial"/>
      <family val="2"/>
      <charset val="2"/>
    </font>
    <font>
      <sz val="11"/>
      <color rgb="FF000000"/>
      <name val="Arial"/>
      <family val="2"/>
    </font>
    <font>
      <u/>
      <sz val="20"/>
      <color theme="10"/>
      <name val="Calibri"/>
      <family val="2"/>
      <scheme val="minor"/>
    </font>
    <font>
      <sz val="8"/>
      <name val="Calibri"/>
      <family val="2"/>
      <scheme val="minor"/>
    </font>
    <font>
      <b/>
      <sz val="11"/>
      <color theme="1"/>
      <name val="Arial"/>
      <family val="2"/>
    </font>
    <font>
      <sz val="10"/>
      <name val="MS Sans Serif"/>
      <family val="2"/>
    </font>
    <font>
      <sz val="11"/>
      <name val="Arial"/>
      <family val="2"/>
    </font>
    <font>
      <b/>
      <sz val="10"/>
      <color rgb="FF000000"/>
      <name val="Arial"/>
      <family val="2"/>
    </font>
    <font>
      <sz val="10"/>
      <color rgb="FF000000"/>
      <name val="Arial"/>
      <family val="2"/>
    </font>
    <font>
      <sz val="9"/>
      <color theme="1"/>
      <name val="Arial"/>
      <family val="2"/>
    </font>
    <font>
      <b/>
      <u/>
      <sz val="11"/>
      <color rgb="FF000000"/>
      <name val="Arial"/>
      <family val="2"/>
    </font>
    <font>
      <b/>
      <sz val="10"/>
      <color theme="1"/>
      <name val="Arial"/>
      <family val="2"/>
    </font>
    <font>
      <sz val="10"/>
      <color theme="1"/>
      <name val="Arial"/>
      <family val="2"/>
    </font>
    <font>
      <b/>
      <sz val="11"/>
      <color rgb="FF000000"/>
      <name val="Arial"/>
      <family val="2"/>
    </font>
    <font>
      <sz val="10"/>
      <name val="Arial"/>
      <family val="2"/>
    </font>
    <font>
      <b/>
      <u/>
      <sz val="12"/>
      <color rgb="FF000000"/>
      <name val="Arial"/>
      <family val="2"/>
    </font>
    <font>
      <b/>
      <sz val="18"/>
      <name val="Arial"/>
      <family val="2"/>
    </font>
  </fonts>
  <fills count="5">
    <fill>
      <patternFill patternType="none"/>
    </fill>
    <fill>
      <patternFill patternType="gray125"/>
    </fill>
    <fill>
      <patternFill patternType="solid">
        <fgColor theme="4" tint="0.79998168889431442"/>
        <bgColor indexed="64"/>
      </patternFill>
    </fill>
    <fill>
      <patternFill patternType="solid">
        <fgColor rgb="FFDEEBF8"/>
        <bgColor indexed="64"/>
      </patternFill>
    </fill>
    <fill>
      <patternFill patternType="solid">
        <fgColor theme="0"/>
        <bgColor indexed="64"/>
      </patternFill>
    </fill>
  </fills>
  <borders count="1">
    <border>
      <left/>
      <right/>
      <top/>
      <bottom/>
      <diagonal/>
    </border>
  </borders>
  <cellStyleXfs count="6">
    <xf numFmtId="0" fontId="0" fillId="0" borderId="0"/>
    <xf numFmtId="0" fontId="5" fillId="0" borderId="0" applyNumberFormat="0" applyFill="0" applyBorder="0" applyAlignment="0" applyProtection="0"/>
    <xf numFmtId="9" fontId="7" fillId="0" borderId="0" applyFont="0" applyFill="0" applyBorder="0" applyAlignment="0" applyProtection="0"/>
    <xf numFmtId="0" fontId="16" fillId="0" borderId="0"/>
    <xf numFmtId="0" fontId="25" fillId="0" borderId="0"/>
    <xf numFmtId="0" fontId="25" fillId="0" borderId="0"/>
  </cellStyleXfs>
  <cellXfs count="59">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9" fillId="0" borderId="0" xfId="0" applyFont="1"/>
    <xf numFmtId="165" fontId="0" fillId="0" borderId="0" xfId="2" applyNumberFormat="1" applyFont="1"/>
    <xf numFmtId="0" fontId="12" fillId="0" borderId="0" xfId="0" applyFont="1"/>
    <xf numFmtId="0" fontId="0" fillId="3" borderId="0" xfId="0" applyFill="1" applyProtection="1">
      <protection hidden="1"/>
    </xf>
    <xf numFmtId="0" fontId="2" fillId="3" borderId="0" xfId="0" applyFont="1" applyFill="1" applyProtection="1">
      <protection hidden="1"/>
    </xf>
    <xf numFmtId="164" fontId="2" fillId="3" borderId="0" xfId="0" applyNumberFormat="1" applyFont="1" applyFill="1" applyProtection="1">
      <protection hidden="1"/>
    </xf>
    <xf numFmtId="0" fontId="5" fillId="0" borderId="0" xfId="1"/>
    <xf numFmtId="0" fontId="8" fillId="0" borderId="0" xfId="0" applyFont="1"/>
    <xf numFmtId="3" fontId="8" fillId="0" borderId="0" xfId="0" applyNumberFormat="1" applyFont="1"/>
    <xf numFmtId="165" fontId="8" fillId="0" borderId="0" xfId="2" applyNumberFormat="1" applyFont="1"/>
    <xf numFmtId="3" fontId="2" fillId="3" borderId="0" xfId="0" applyNumberFormat="1" applyFont="1" applyFill="1" applyProtection="1">
      <protection hidden="1"/>
    </xf>
    <xf numFmtId="0" fontId="0" fillId="4" borderId="0" xfId="0" applyFill="1" applyProtection="1">
      <protection hidden="1"/>
    </xf>
    <xf numFmtId="0" fontId="2" fillId="4" borderId="0" xfId="0" applyFont="1" applyFill="1" applyProtection="1">
      <protection hidden="1"/>
    </xf>
    <xf numFmtId="164" fontId="2" fillId="4" borderId="0" xfId="0" applyNumberFormat="1" applyFont="1" applyFill="1" applyProtection="1">
      <protection hidden="1"/>
    </xf>
    <xf numFmtId="0" fontId="4" fillId="4" borderId="0" xfId="0" applyFont="1" applyFill="1" applyProtection="1">
      <protection hidden="1"/>
    </xf>
    <xf numFmtId="0" fontId="1" fillId="4" borderId="0" xfId="0" applyFont="1" applyFill="1" applyProtection="1">
      <protection hidden="1"/>
    </xf>
    <xf numFmtId="164" fontId="4" fillId="4" borderId="0" xfId="0" applyNumberFormat="1" applyFont="1" applyFill="1" applyProtection="1">
      <protection hidden="1"/>
    </xf>
    <xf numFmtId="165" fontId="2" fillId="3" borderId="0" xfId="2" applyNumberFormat="1" applyFont="1" applyFill="1" applyProtection="1">
      <protection hidden="1"/>
    </xf>
    <xf numFmtId="166" fontId="8" fillId="0" borderId="0" xfId="2" applyNumberFormat="1" applyFont="1"/>
    <xf numFmtId="164" fontId="8" fillId="0" borderId="0" xfId="2" applyNumberFormat="1" applyFont="1"/>
    <xf numFmtId="164" fontId="2" fillId="3" borderId="0" xfId="2" applyNumberFormat="1" applyFont="1" applyFill="1" applyProtection="1">
      <protection hidden="1"/>
    </xf>
    <xf numFmtId="0" fontId="15" fillId="3" borderId="0" xfId="0" applyFont="1" applyFill="1" applyProtection="1">
      <protection hidden="1"/>
    </xf>
    <xf numFmtId="3" fontId="0" fillId="0" borderId="0" xfId="0" applyNumberFormat="1"/>
    <xf numFmtId="165" fontId="0" fillId="0" borderId="0" xfId="0" applyNumberFormat="1"/>
    <xf numFmtId="0" fontId="3" fillId="3" borderId="0" xfId="0" applyFont="1" applyFill="1" applyAlignment="1" applyProtection="1">
      <alignment horizontal="center"/>
      <protection hidden="1"/>
    </xf>
    <xf numFmtId="167" fontId="0" fillId="0" borderId="0" xfId="2" applyNumberFormat="1" applyFont="1"/>
    <xf numFmtId="0" fontId="8" fillId="0" borderId="0" xfId="0" applyFont="1" applyAlignment="1">
      <alignment vertical="top"/>
    </xf>
    <xf numFmtId="3" fontId="17" fillId="0" borderId="0" xfId="0" applyNumberFormat="1" applyFont="1"/>
    <xf numFmtId="3" fontId="17" fillId="0" borderId="0" xfId="3" applyNumberFormat="1" applyFont="1" applyAlignment="1">
      <alignment vertical="center"/>
    </xf>
    <xf numFmtId="3" fontId="17" fillId="0" borderId="0" xfId="0" applyNumberFormat="1" applyFont="1" applyAlignment="1">
      <alignment horizontal="right"/>
    </xf>
    <xf numFmtId="0" fontId="8" fillId="0" borderId="0" xfId="0" applyFont="1" applyAlignment="1">
      <alignment vertical="top" wrapText="1"/>
    </xf>
    <xf numFmtId="14" fontId="17" fillId="0" borderId="0" xfId="0" applyNumberFormat="1" applyFont="1" applyAlignment="1">
      <alignment horizontal="center" vertical="center"/>
    </xf>
    <xf numFmtId="0" fontId="21" fillId="0" borderId="0" xfId="0" applyFont="1" applyAlignment="1">
      <alignment horizontal="left" vertical="center" readingOrder="1"/>
    </xf>
    <xf numFmtId="0" fontId="24" fillId="0" borderId="0" xfId="0" applyFont="1"/>
    <xf numFmtId="0" fontId="8" fillId="0" borderId="0" xfId="0" applyFont="1" applyAlignment="1">
      <alignment wrapText="1"/>
    </xf>
    <xf numFmtId="164" fontId="8" fillId="0" borderId="0" xfId="0" applyNumberFormat="1" applyFont="1"/>
    <xf numFmtId="0" fontId="20" fillId="0" borderId="0" xfId="0" applyFont="1"/>
    <xf numFmtId="0" fontId="26" fillId="0" borderId="0" xfId="0" applyFont="1" applyAlignment="1">
      <alignment horizontal="left" vertical="center" readingOrder="1"/>
    </xf>
    <xf numFmtId="0" fontId="20" fillId="0" borderId="0" xfId="0" applyFont="1" applyAlignment="1">
      <alignment horizontal="center" wrapText="1"/>
    </xf>
    <xf numFmtId="0" fontId="23" fillId="0" borderId="0" xfId="0" applyFont="1" applyAlignment="1">
      <alignment horizontal="left" vertical="top" wrapText="1"/>
    </xf>
    <xf numFmtId="2" fontId="8" fillId="0" borderId="0" xfId="2" applyNumberFormat="1" applyFont="1"/>
    <xf numFmtId="164" fontId="17" fillId="0" borderId="0" xfId="4" applyNumberFormat="1" applyFont="1" applyAlignment="1">
      <alignment horizontal="right"/>
    </xf>
    <xf numFmtId="0" fontId="6" fillId="2" borderId="0" xfId="1" quotePrefix="1" applyFont="1" applyFill="1" applyAlignment="1">
      <alignment horizontal="center" vertical="center" wrapText="1"/>
    </xf>
    <xf numFmtId="0" fontId="6" fillId="2" borderId="0" xfId="1" applyFont="1" applyFill="1" applyAlignment="1">
      <alignment horizontal="center" vertical="center" wrapText="1"/>
    </xf>
    <xf numFmtId="0" fontId="27" fillId="2" borderId="0" xfId="1" applyFont="1" applyFill="1" applyAlignment="1">
      <alignment horizontal="center" vertical="center"/>
    </xf>
    <xf numFmtId="0" fontId="6" fillId="2" borderId="0" xfId="1" applyFont="1" applyFill="1" applyAlignment="1">
      <alignment horizontal="center" vertical="center"/>
    </xf>
    <xf numFmtId="0" fontId="13" fillId="2" borderId="0" xfId="1" applyFont="1" applyFill="1" applyAlignment="1">
      <alignment horizontal="center" vertical="center"/>
    </xf>
    <xf numFmtId="0" fontId="11" fillId="3" borderId="0" xfId="1" applyFont="1" applyFill="1" applyAlignment="1">
      <alignment horizontal="center" vertical="center"/>
    </xf>
    <xf numFmtId="0" fontId="6" fillId="3" borderId="0" xfId="1" applyFont="1" applyFill="1" applyAlignment="1">
      <alignment horizontal="center" vertical="center"/>
    </xf>
    <xf numFmtId="0" fontId="3" fillId="3" borderId="0" xfId="0" applyFont="1" applyFill="1" applyAlignment="1" applyProtection="1">
      <alignment horizontal="center"/>
      <protection hidden="1"/>
    </xf>
    <xf numFmtId="0" fontId="22" fillId="0" borderId="0" xfId="0" applyFont="1" applyAlignment="1">
      <alignment horizontal="left" vertical="top" wrapText="1" readingOrder="1"/>
    </xf>
    <xf numFmtId="0" fontId="18" fillId="0" borderId="0" xfId="0" applyFont="1" applyAlignment="1">
      <alignment horizontal="left" wrapText="1"/>
    </xf>
    <xf numFmtId="0" fontId="18" fillId="0" borderId="0" xfId="0" applyFont="1" applyAlignment="1">
      <alignment horizontal="left" vertical="top" wrapText="1"/>
    </xf>
    <xf numFmtId="0" fontId="23" fillId="0" borderId="0" xfId="0" applyFont="1" applyAlignment="1">
      <alignment horizontal="left" vertical="top" wrapText="1"/>
    </xf>
    <xf numFmtId="0" fontId="0" fillId="0" borderId="0" xfId="0" applyNumberFormat="1"/>
  </cellXfs>
  <cellStyles count="6">
    <cellStyle name="Link" xfId="1" builtinId="8"/>
    <cellStyle name="Prozent" xfId="2" builtinId="5"/>
    <cellStyle name="Standard" xfId="0" builtinId="0"/>
    <cellStyle name="Standard 2" xfId="4" xr:uid="{3CA6C7EC-D664-4188-A480-3C2B50448D9B}"/>
    <cellStyle name="Standard 6" xfId="5" xr:uid="{36D4A61A-2F06-40FB-86BA-BA3686106CDD}"/>
    <cellStyle name="Standard_TABELLE" xfId="3" xr:uid="{11AB2319-71EC-428C-9E7E-50A4373A4B3F}"/>
  </cellStyles>
  <dxfs count="66">
    <dxf>
      <font>
        <name val="Arial"/>
        <family val="2"/>
        <scheme val="none"/>
      </font>
      <numFmt numFmtId="165" formatCode="0.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rgb="FF000000"/>
        <name val="Arial"/>
        <family val="2"/>
        <scheme val="none"/>
      </font>
    </dxf>
    <dxf>
      <font>
        <b val="0"/>
        <i val="0"/>
        <strike val="0"/>
        <condense val="0"/>
        <extend val="0"/>
        <outline val="0"/>
        <shadow val="0"/>
        <u val="none"/>
        <vertAlign val="baseline"/>
        <sz val="11"/>
        <color rgb="FF000000"/>
        <name val="Arial"/>
        <family val="2"/>
        <scheme val="none"/>
      </font>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rgb="FF000000"/>
        <name val="Arial"/>
        <family val="2"/>
        <scheme val="none"/>
      </font>
    </dxf>
    <dxf>
      <font>
        <b val="0"/>
        <i val="0"/>
        <strike val="0"/>
        <condense val="0"/>
        <extend val="0"/>
        <outline val="0"/>
        <shadow val="0"/>
        <u val="none"/>
        <vertAlign val="baseline"/>
        <sz val="10"/>
        <color auto="1"/>
        <name val="Arial"/>
        <family val="2"/>
        <scheme val="none"/>
      </font>
      <numFmt numFmtId="165" formatCode="0.0%"/>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 formatCode="#,##0"/>
      <border diagonalUp="0" diagonalDown="0" outline="0">
        <left/>
        <right style="thin">
          <color indexed="64"/>
        </right>
        <top/>
        <bottom/>
      </border>
    </dxf>
    <dxf>
      <font>
        <strike val="0"/>
        <outline val="0"/>
        <shadow val="0"/>
        <u val="none"/>
        <vertAlign val="baseline"/>
        <name val="Arial"/>
        <family val="2"/>
        <scheme val="none"/>
      </font>
    </dxf>
    <dxf>
      <font>
        <b val="0"/>
        <i val="0"/>
        <strike val="0"/>
        <condense val="0"/>
        <extend val="0"/>
        <outline val="0"/>
        <shadow val="0"/>
        <u val="none"/>
        <vertAlign val="baseline"/>
        <sz val="11"/>
        <color auto="1"/>
        <name val="Arial"/>
        <family val="2"/>
        <scheme val="none"/>
      </font>
      <numFmt numFmtId="19" formatCode="dd/mm/yyyy"/>
      <alignment horizontal="center" vertical="center" textRotation="0" wrapText="0" indent="0" justifyLastLine="0" shrinkToFit="0" readingOrder="0"/>
    </dxf>
    <dxf>
      <font>
        <strike val="0"/>
        <outline val="0"/>
        <shadow val="0"/>
        <u val="none"/>
        <vertAlign val="baseline"/>
        <name val="Arial"/>
        <family val="2"/>
        <scheme val="none"/>
      </font>
    </dxf>
    <dxf>
      <font>
        <strike val="0"/>
        <outline val="0"/>
        <shadow val="0"/>
        <u val="none"/>
        <vertAlign val="baseline"/>
        <sz val="11"/>
        <color theme="1"/>
        <name val="Arial"/>
        <family val="2"/>
        <scheme val="none"/>
      </font>
      <alignment horizontal="general" vertical="top" textRotation="0" indent="0" justifyLastLine="0" shrinkToFit="0" readingOrder="0"/>
    </dxf>
    <dxf>
      <numFmt numFmtId="167" formatCode="\+0.0%;\ \-0.0%"/>
    </dxf>
    <dxf>
      <alignment horizontal="left" vertical="bottom" textRotation="0" wrapText="0" indent="0" justifyLastLine="0" shrinkToFit="0" readingOrder="0"/>
    </dxf>
    <dxf>
      <numFmt numFmtId="3" formatCode="#,##0"/>
    </dxf>
    <dxf>
      <numFmt numFmtId="167" formatCode="\+0.0%;\ \-0.0%"/>
    </dxf>
    <dxf>
      <alignment horizontal="lef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rgb="FF000000"/>
        <name val="Arial"/>
        <family val="2"/>
        <scheme val="none"/>
      </font>
    </dxf>
    <dxf>
      <numFmt numFmtId="165" formatCode="0.0%"/>
    </dxf>
    <dxf>
      <numFmt numFmtId="165" formatCode="0.0%"/>
    </dxf>
    <dxf>
      <font>
        <name val="Arial"/>
        <family val="2"/>
        <scheme val="none"/>
      </font>
      <numFmt numFmtId="165" formatCode="0.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rgb="FF000000"/>
        <name val="Arial"/>
        <family val="2"/>
        <scheme val="none"/>
      </font>
    </dxf>
    <dxf>
      <numFmt numFmtId="3" formatCode="#,##0"/>
    </dxf>
    <dxf>
      <numFmt numFmtId="3" formatCode="#,##0"/>
    </dxf>
    <dxf>
      <numFmt numFmtId="3" formatCode="#,##0"/>
    </dxf>
    <dxf>
      <numFmt numFmtId="3" formatCode="#,##0"/>
    </dxf>
    <dxf>
      <numFmt numFmtId="3" formatCode="#,##0"/>
    </dxf>
    <dxf>
      <alignment horizontal="lef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alignment horizontal="left" vertical="bottom" textRotation="0" wrapText="0" indent="0" justifyLastLine="0" shrinkToFit="0" readingOrder="0"/>
    </dxf>
    <dxf>
      <numFmt numFmtId="3" formatCode="#,##0"/>
    </dxf>
    <dxf>
      <font>
        <name val="Arial"/>
        <family val="2"/>
        <scheme val="none"/>
      </font>
      <numFmt numFmtId="165" formatCode="0.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rgb="FF000000"/>
        <name val="Arial"/>
        <family val="2"/>
        <scheme val="none"/>
      </font>
    </dxf>
    <dxf>
      <font>
        <name val="Arial"/>
        <family val="2"/>
        <scheme val="none"/>
      </font>
      <numFmt numFmtId="165" formatCode="0.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i val="0"/>
        <u/>
        <sz val="12"/>
        <color theme="1"/>
        <name val="Arial"/>
        <family val="2"/>
        <scheme val="none"/>
      </font>
      <border diagonalUp="0" diagonalDown="0">
        <left/>
        <right/>
        <top/>
        <bottom/>
        <vertical/>
        <horizontal/>
      </border>
    </dxf>
    <dxf>
      <font>
        <sz val="12"/>
        <color theme="1"/>
        <name val="Arial"/>
        <family val="2"/>
        <scheme val="none"/>
      </font>
      <fill>
        <patternFill patternType="solid">
          <bgColor theme="4" tint="0.79998168889431442"/>
        </patternFill>
      </fill>
      <border diagonalUp="0" diagonalDown="0">
        <left/>
        <right/>
        <top/>
        <bottom/>
        <vertical/>
        <horizontal/>
      </border>
    </dxf>
  </dxfs>
  <tableStyles count="1" defaultTableStyle="TableStyleMedium2" defaultPivotStyle="PivotStyleLight16">
    <tableStyle name="SlicerStyleLight1 2" pivot="0" table="0" count="10" xr9:uid="{A98DB60A-4FEA-4748-9B54-DFA4160B79E4}">
      <tableStyleElement type="wholeTable" dxfId="65"/>
      <tableStyleElement type="headerRow" dxfId="64"/>
    </tableStyle>
  </tableStyles>
  <colors>
    <mruColors>
      <color rgb="FF3B6ABF"/>
      <color rgb="FFFF5757"/>
      <color rgb="FFFF8585"/>
      <color rgb="FFFFB3B3"/>
      <color rgb="FFFFD9D9"/>
      <color rgb="FFFF0909"/>
      <color rgb="FF335A9F"/>
      <color rgb="FF5A8C38"/>
      <color rgb="FF8BC167"/>
      <color rgb="FF33CC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diagonalUp="0" diagonalDown="0">
            <left/>
            <right/>
            <top/>
            <bottom/>
            <vertical/>
            <horizontal/>
          </border>
        </dxf>
        <dxf>
          <font>
            <b/>
            <i val="0"/>
            <color theme="0"/>
          </font>
          <fill>
            <patternFill patternType="solid">
              <fgColor theme="4" tint="0.59999389629810485"/>
              <bgColor theme="4" tint="-0.24994659260841701"/>
            </patternFill>
          </fill>
          <border diagonalUp="0" diagonalDown="0">
            <left/>
            <right/>
            <top/>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theme="4" tint="0.79998168889431442"/>
            </patternFill>
          </fill>
          <border diagonalUp="0" diagonalDown="0">
            <left/>
            <right/>
            <top/>
            <bottom/>
            <vertical/>
            <horizontal/>
          </border>
        </dxf>
      </x14:dxfs>
    </ext>
    <ext xmlns:x14="http://schemas.microsoft.com/office/spreadsheetml/2009/9/main" uri="{EB79DEF2-80B8-43e5-95BD-54CBDDF9020C}">
      <x14:slicerStyles defaultSlicerStyle="SlicerStyleLight1 2">
        <x14:slicerStyle name="SlicerStyleLight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4.xml"/><Relationship Id="rId39" Type="http://schemas.microsoft.com/office/2007/relationships/slicerCache" Target="slicerCaches/slicerCache10.xml"/><Relationship Id="rId21" Type="http://schemas.openxmlformats.org/officeDocument/2006/relationships/worksheet" Target="worksheets/sheet21.xml"/><Relationship Id="rId34" Type="http://schemas.microsoft.com/office/2007/relationships/slicerCache" Target="slicerCaches/slicerCache5.xml"/><Relationship Id="rId42" Type="http://schemas.microsoft.com/office/2007/relationships/slicerCache" Target="slicerCaches/slicerCache13.xml"/><Relationship Id="rId47" Type="http://schemas.microsoft.com/office/2007/relationships/slicerCache" Target="slicerCaches/slicerCache18.xml"/><Relationship Id="rId50" Type="http://schemas.microsoft.com/office/2007/relationships/slicerCache" Target="slicerCaches/slicerCache21.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7.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32" Type="http://schemas.microsoft.com/office/2007/relationships/slicerCache" Target="slicerCaches/slicerCache3.xml"/><Relationship Id="rId37" Type="http://schemas.microsoft.com/office/2007/relationships/slicerCache" Target="slicerCaches/slicerCache8.xml"/><Relationship Id="rId40" Type="http://schemas.microsoft.com/office/2007/relationships/slicerCache" Target="slicerCaches/slicerCache11.xml"/><Relationship Id="rId45" Type="http://schemas.microsoft.com/office/2007/relationships/slicerCache" Target="slicerCaches/slicerCache16.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07/relationships/slicerCache" Target="slicerCaches/slicerCache2.xml"/><Relationship Id="rId44" Type="http://schemas.microsoft.com/office/2007/relationships/slicerCache" Target="slicerCaches/slicerCache15.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5.xml"/><Relationship Id="rId30" Type="http://schemas.microsoft.com/office/2007/relationships/slicerCache" Target="slicerCaches/slicerCache1.xml"/><Relationship Id="rId35" Type="http://schemas.microsoft.com/office/2007/relationships/slicerCache" Target="slicerCaches/slicerCache6.xml"/><Relationship Id="rId43" Type="http://schemas.microsoft.com/office/2007/relationships/slicerCache" Target="slicerCaches/slicerCache14.xml"/><Relationship Id="rId48" Type="http://schemas.microsoft.com/office/2007/relationships/slicerCache" Target="slicerCaches/slicerCache19.xml"/><Relationship Id="rId8" Type="http://schemas.openxmlformats.org/officeDocument/2006/relationships/worksheet" Target="worksheets/sheet8.xml"/><Relationship Id="rId51" Type="http://schemas.microsoft.com/office/2007/relationships/slicerCache" Target="slicerCaches/slicerCache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33" Type="http://schemas.microsoft.com/office/2007/relationships/slicerCache" Target="slicerCaches/slicerCache4.xml"/><Relationship Id="rId38" Type="http://schemas.microsoft.com/office/2007/relationships/slicerCache" Target="slicerCaches/slicerCache9.xml"/><Relationship Id="rId46" Type="http://schemas.microsoft.com/office/2007/relationships/slicerCache" Target="slicerCaches/slicerCache17.xml"/><Relationship Id="rId20" Type="http://schemas.openxmlformats.org/officeDocument/2006/relationships/worksheet" Target="worksheets/sheet20.xml"/><Relationship Id="rId41" Type="http://schemas.microsoft.com/office/2007/relationships/slicerCache" Target="slicerCaches/slicerCache12.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pivotCacheDefinition" Target="pivotCache/pivotCacheDefinition6.xml"/><Relationship Id="rId36" Type="http://schemas.microsoft.com/office/2007/relationships/slicerCache" Target="slicerCaches/slicerCache7.xml"/><Relationship Id="rId49" Type="http://schemas.microsoft.com/office/2007/relationships/slicerCache" Target="slicerCaches/slicerCache2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Einwohnerentwicklung!Zeitreihe</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Einwohnerentwicklung'!$B$4</c:f>
              <c:strCache>
                <c:ptCount val="1"/>
                <c:pt idx="0">
                  <c:v>Ergebnis</c:v>
                </c:pt>
              </c:strCache>
            </c:strRef>
          </c:tx>
          <c:spPr>
            <a:ln w="28575" cap="rnd">
              <a:solidFill>
                <a:schemeClr val="accent1"/>
              </a:solidFill>
              <a:round/>
            </a:ln>
            <a:effectLst/>
          </c:spPr>
          <c:marker>
            <c:symbol val="none"/>
          </c:marker>
          <c:cat>
            <c:strRef>
              <c:f>'Pivot Einwohnerentwicklung'!$A$5:$A$11</c:f>
              <c:strCache>
                <c:ptCount val="6"/>
                <c:pt idx="0">
                  <c:v>2019</c:v>
                </c:pt>
                <c:pt idx="1">
                  <c:v>2020</c:v>
                </c:pt>
                <c:pt idx="2">
                  <c:v>2021</c:v>
                </c:pt>
                <c:pt idx="3">
                  <c:v>2022</c:v>
                </c:pt>
                <c:pt idx="4">
                  <c:v>2023</c:v>
                </c:pt>
                <c:pt idx="5">
                  <c:v>2024</c:v>
                </c:pt>
              </c:strCache>
            </c:strRef>
          </c:cat>
          <c:val>
            <c:numRef>
              <c:f>'Pivot Einwohnerentwicklung'!$B$5:$B$11</c:f>
              <c:numCache>
                <c:formatCode>General</c:formatCode>
                <c:ptCount val="6"/>
                <c:pt idx="0">
                  <c:v>128227</c:v>
                </c:pt>
                <c:pt idx="1">
                  <c:v>129128</c:v>
                </c:pt>
                <c:pt idx="2">
                  <c:v>129772</c:v>
                </c:pt>
                <c:pt idx="3">
                  <c:v>128537</c:v>
                </c:pt>
                <c:pt idx="4">
                  <c:v>129497</c:v>
                </c:pt>
                <c:pt idx="5">
                  <c:v>130781</c:v>
                </c:pt>
              </c:numCache>
            </c:numRef>
          </c:val>
          <c:smooth val="0"/>
          <c:extLst>
            <c:ext xmlns:c16="http://schemas.microsoft.com/office/drawing/2014/chart" uri="{C3380CC4-5D6E-409C-BE32-E72D297353CC}">
              <c16:uniqueId val="{00000000-50A3-42F0-BB0E-01ED974B3A5F}"/>
            </c:ext>
          </c:extLst>
        </c:ser>
        <c:dLbls>
          <c:showLegendKey val="0"/>
          <c:showVal val="0"/>
          <c:showCatName val="0"/>
          <c:showSerName val="0"/>
          <c:showPercent val="0"/>
          <c:showBubbleSize val="0"/>
        </c:dLbls>
        <c:smooth val="0"/>
        <c:axId val="1041351503"/>
        <c:axId val="1290796991"/>
      </c:lineChart>
      <c:catAx>
        <c:axId val="1041351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0796991"/>
        <c:crosses val="autoZero"/>
        <c:auto val="1"/>
        <c:lblAlgn val="ctr"/>
        <c:lblOffset val="100"/>
        <c:noMultiLvlLbl val="0"/>
      </c:catAx>
      <c:valAx>
        <c:axId val="12907969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413515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strRef>
              <c:f>'Pivot Soz.v.pfl. Besch.'!$M$14</c:f>
              <c:strCache>
                <c:ptCount val="1"/>
                <c:pt idx="0">
                  <c:v>Sozialversicherungspflichtig Beschäftigte am Arbeitsort Veränderung 2020-2024</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Soz.v.pfl. Besch.'!$L$15:$L$20</c:f>
              <c:strCache>
                <c:ptCount val="6"/>
                <c:pt idx="0">
                  <c:v>IN</c:v>
                </c:pt>
                <c:pt idx="1">
                  <c:v>EI</c:v>
                </c:pt>
                <c:pt idx="2">
                  <c:v>ND</c:v>
                </c:pt>
                <c:pt idx="3">
                  <c:v>PAF</c:v>
                </c:pt>
                <c:pt idx="4">
                  <c:v>R 10</c:v>
                </c:pt>
                <c:pt idx="5">
                  <c:v>Bay</c:v>
                </c:pt>
              </c:strCache>
            </c:strRef>
          </c:cat>
          <c:val>
            <c:numRef>
              <c:f>'Pivot Soz.v.pfl. Besch.'!$M$15:$M$20</c:f>
              <c:numCache>
                <c:formatCode>\+0.0%;\ \-0.0%</c:formatCode>
                <c:ptCount val="6"/>
                <c:pt idx="0">
                  <c:v>-1.5096398690432888E-2</c:v>
                </c:pt>
                <c:pt idx="1">
                  <c:v>2.6761411537998381E-2</c:v>
                </c:pt>
                <c:pt idx="2">
                  <c:v>-2.3226351351350871E-3</c:v>
                </c:pt>
                <c:pt idx="3">
                  <c:v>4.2274539501525821E-2</c:v>
                </c:pt>
                <c:pt idx="4">
                  <c:v>6.0484050958371505E-3</c:v>
                </c:pt>
                <c:pt idx="5">
                  <c:v>4.8821948502825618E-2</c:v>
                </c:pt>
              </c:numCache>
            </c:numRef>
          </c:val>
          <c:extLst>
            <c:ext xmlns:c16="http://schemas.microsoft.com/office/drawing/2014/chart" uri="{C3380CC4-5D6E-409C-BE32-E72D297353CC}">
              <c16:uniqueId val="{00000000-2B5C-4A5D-A582-97C8636C6577}"/>
            </c:ext>
          </c:extLst>
        </c:ser>
        <c:dLbls>
          <c:showLegendKey val="0"/>
          <c:showVal val="0"/>
          <c:showCatName val="0"/>
          <c:showSerName val="0"/>
          <c:showPercent val="0"/>
          <c:showBubbleSize val="0"/>
        </c:dLbls>
        <c:gapWidth val="100"/>
        <c:overlap val="-27"/>
        <c:axId val="401912863"/>
        <c:axId val="401907103"/>
      </c:barChart>
      <c:catAx>
        <c:axId val="40191286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01907103"/>
        <c:crosses val="autoZero"/>
        <c:auto val="1"/>
        <c:lblAlgn val="ctr"/>
        <c:lblOffset val="100"/>
        <c:noMultiLvlLbl val="0"/>
      </c:catAx>
      <c:valAx>
        <c:axId val="401907103"/>
        <c:scaling>
          <c:orientation val="minMax"/>
        </c:scaling>
        <c:delete val="0"/>
        <c:axPos val="l"/>
        <c:majorGridlines>
          <c:spPr>
            <a:ln w="9525" cap="flat" cmpd="sng" algn="ctr">
              <a:solidFill>
                <a:schemeClr val="tx1">
                  <a:lumMod val="15000"/>
                  <a:lumOff val="85000"/>
                </a:schemeClr>
              </a:solidFill>
              <a:round/>
            </a:ln>
            <a:effectLst/>
          </c:spPr>
        </c:majorGridlines>
        <c:numFmt formatCode="\+0.0%;\ \-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019128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strRef>
              <c:f>'Pivot Soz.v.pfl. Besch.'!$U$14</c:f>
              <c:strCache>
                <c:ptCount val="1"/>
                <c:pt idx="0">
                  <c:v>Sozialversicherungspflichtig Beschäftigte am Wohnort Veränderung 2020-2024</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Soz.v.pfl. Besch.'!$T$15:$T$20</c:f>
              <c:strCache>
                <c:ptCount val="6"/>
                <c:pt idx="0">
                  <c:v>IN</c:v>
                </c:pt>
                <c:pt idx="1">
                  <c:v>EI</c:v>
                </c:pt>
                <c:pt idx="2">
                  <c:v>ND</c:v>
                </c:pt>
                <c:pt idx="3">
                  <c:v>PAF</c:v>
                </c:pt>
                <c:pt idx="4">
                  <c:v>R 10</c:v>
                </c:pt>
                <c:pt idx="5">
                  <c:v>Bay</c:v>
                </c:pt>
              </c:strCache>
            </c:strRef>
          </c:cat>
          <c:val>
            <c:numRef>
              <c:f>'Pivot Soz.v.pfl. Besch.'!$U$15:$U$20</c:f>
              <c:numCache>
                <c:formatCode>\+0.0%;\ \-0.0%</c:formatCode>
                <c:ptCount val="6"/>
                <c:pt idx="0">
                  <c:v>4.2230566429655614E-2</c:v>
                </c:pt>
                <c:pt idx="1">
                  <c:v>3.0078578986626026E-2</c:v>
                </c:pt>
                <c:pt idx="2">
                  <c:v>3.2573440830321543E-2</c:v>
                </c:pt>
                <c:pt idx="3">
                  <c:v>5.8211697812294183E-2</c:v>
                </c:pt>
                <c:pt idx="4">
                  <c:v>4.1346275623744821E-2</c:v>
                </c:pt>
                <c:pt idx="5">
                  <c:v>5.2103555233995014E-2</c:v>
                </c:pt>
              </c:numCache>
            </c:numRef>
          </c:val>
          <c:extLst>
            <c:ext xmlns:c16="http://schemas.microsoft.com/office/drawing/2014/chart" uri="{C3380CC4-5D6E-409C-BE32-E72D297353CC}">
              <c16:uniqueId val="{00000000-12F1-45CB-902F-C5187181DA10}"/>
            </c:ext>
          </c:extLst>
        </c:ser>
        <c:dLbls>
          <c:showLegendKey val="0"/>
          <c:showVal val="0"/>
          <c:showCatName val="0"/>
          <c:showSerName val="0"/>
          <c:showPercent val="0"/>
          <c:showBubbleSize val="0"/>
        </c:dLbls>
        <c:gapWidth val="100"/>
        <c:overlap val="-27"/>
        <c:axId val="493710223"/>
        <c:axId val="493710703"/>
      </c:barChart>
      <c:catAx>
        <c:axId val="493710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93710703"/>
        <c:crosses val="autoZero"/>
        <c:auto val="1"/>
        <c:lblAlgn val="ctr"/>
        <c:lblOffset val="100"/>
        <c:noMultiLvlLbl val="0"/>
      </c:catAx>
      <c:valAx>
        <c:axId val="493710703"/>
        <c:scaling>
          <c:orientation val="minMax"/>
        </c:scaling>
        <c:delete val="0"/>
        <c:axPos val="l"/>
        <c:majorGridlines>
          <c:spPr>
            <a:ln w="9525" cap="flat" cmpd="sng" algn="ctr">
              <a:solidFill>
                <a:schemeClr val="tx1">
                  <a:lumMod val="15000"/>
                  <a:lumOff val="85000"/>
                </a:schemeClr>
              </a:solidFill>
              <a:round/>
            </a:ln>
            <a:effectLst/>
          </c:spPr>
        </c:majorGridlines>
        <c:numFmt formatCode="\+0.0%;\ \-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9371022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Arbeitslose!Zeitreihe abs.</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Arbeitslose'!$C$3</c:f>
              <c:strCache>
                <c:ptCount val="1"/>
                <c:pt idx="0">
                  <c:v>Ergebnis</c:v>
                </c:pt>
              </c:strCache>
            </c:strRef>
          </c:tx>
          <c:spPr>
            <a:ln w="28575" cap="rnd">
              <a:solidFill>
                <a:schemeClr val="accent1"/>
              </a:solidFill>
              <a:round/>
            </a:ln>
            <a:effectLst/>
          </c:spPr>
          <c:marker>
            <c:symbol val="none"/>
          </c:marker>
          <c:cat>
            <c:multiLvlStrRef>
              <c:f>'Pivot Arbeitslose'!$A$4:$B$15</c:f>
              <c:multiLvlStrCache>
                <c:ptCount val="11"/>
                <c:lvl>
                  <c:pt idx="0">
                    <c:v>Jun</c:v>
                  </c:pt>
                  <c:pt idx="1">
                    <c:v>Dez</c:v>
                  </c:pt>
                  <c:pt idx="2">
                    <c:v>Jun</c:v>
                  </c:pt>
                  <c:pt idx="3">
                    <c:v>Dez</c:v>
                  </c:pt>
                  <c:pt idx="4">
                    <c:v>Jun</c:v>
                  </c:pt>
                  <c:pt idx="5">
                    <c:v>Dez</c:v>
                  </c:pt>
                  <c:pt idx="6">
                    <c:v>Jun</c:v>
                  </c:pt>
                  <c:pt idx="7">
                    <c:v>Dez</c:v>
                  </c:pt>
                  <c:pt idx="8">
                    <c:v>Jun</c:v>
                  </c:pt>
                  <c:pt idx="9">
                    <c:v>Dez</c:v>
                  </c:pt>
                  <c:pt idx="10">
                    <c:v>Jun</c:v>
                  </c:pt>
                </c:lvl>
                <c:lvl>
                  <c:pt idx="0">
                    <c:v>2020</c:v>
                  </c:pt>
                  <c:pt idx="2">
                    <c:v>2021</c:v>
                  </c:pt>
                  <c:pt idx="4">
                    <c:v>2022</c:v>
                  </c:pt>
                  <c:pt idx="6">
                    <c:v>2023</c:v>
                  </c:pt>
                  <c:pt idx="8">
                    <c:v>2024</c:v>
                  </c:pt>
                  <c:pt idx="10">
                    <c:v>2025</c:v>
                  </c:pt>
                </c:lvl>
              </c:multiLvlStrCache>
            </c:multiLvlStrRef>
          </c:cat>
          <c:val>
            <c:numRef>
              <c:f>'Pivot Arbeitslose'!$C$4:$C$15</c:f>
              <c:numCache>
                <c:formatCode>#,##0</c:formatCode>
                <c:ptCount val="11"/>
                <c:pt idx="0">
                  <c:v>8439</c:v>
                </c:pt>
                <c:pt idx="1">
                  <c:v>7842</c:v>
                </c:pt>
                <c:pt idx="2">
                  <c:v>7253</c:v>
                </c:pt>
                <c:pt idx="3">
                  <c:v>6059</c:v>
                </c:pt>
                <c:pt idx="4">
                  <c:v>6011</c:v>
                </c:pt>
                <c:pt idx="5">
                  <c:v>6988</c:v>
                </c:pt>
                <c:pt idx="6">
                  <c:v>6960</c:v>
                </c:pt>
                <c:pt idx="7">
                  <c:v>7483</c:v>
                </c:pt>
                <c:pt idx="8">
                  <c:v>8266</c:v>
                </c:pt>
                <c:pt idx="9">
                  <c:v>8959</c:v>
                </c:pt>
                <c:pt idx="10">
                  <c:v>9503</c:v>
                </c:pt>
              </c:numCache>
            </c:numRef>
          </c:val>
          <c:smooth val="0"/>
          <c:extLst>
            <c:ext xmlns:c16="http://schemas.microsoft.com/office/drawing/2014/chart" uri="{C3380CC4-5D6E-409C-BE32-E72D297353CC}">
              <c16:uniqueId val="{00000000-440D-441C-858B-B7CA0E691514}"/>
            </c:ext>
          </c:extLst>
        </c:ser>
        <c:dLbls>
          <c:showLegendKey val="0"/>
          <c:showVal val="0"/>
          <c:showCatName val="0"/>
          <c:showSerName val="0"/>
          <c:showPercent val="0"/>
          <c:showBubbleSize val="0"/>
        </c:dLbls>
        <c:smooth val="0"/>
        <c:axId val="564472591"/>
        <c:axId val="564473551"/>
      </c:lineChart>
      <c:catAx>
        <c:axId val="564472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64473551"/>
        <c:crosses val="autoZero"/>
        <c:auto val="1"/>
        <c:lblAlgn val="ctr"/>
        <c:lblOffset val="100"/>
        <c:noMultiLvlLbl val="0"/>
      </c:catAx>
      <c:valAx>
        <c:axId val="564473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644725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Arbeitslose!Zeitreihe %</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Arbeitslose'!$I$3</c:f>
              <c:strCache>
                <c:ptCount val="1"/>
                <c:pt idx="0">
                  <c:v>Ergebnis</c:v>
                </c:pt>
              </c:strCache>
            </c:strRef>
          </c:tx>
          <c:spPr>
            <a:solidFill>
              <a:schemeClr val="accent1"/>
            </a:solidFill>
            <a:ln>
              <a:noFill/>
            </a:ln>
            <a:effectLst/>
          </c:spPr>
          <c:invertIfNegative val="0"/>
          <c:cat>
            <c:multiLvlStrRef>
              <c:f>'Pivot Arbeitslose'!$G$4:$H$15</c:f>
              <c:multiLvlStrCache>
                <c:ptCount val="11"/>
                <c:lvl>
                  <c:pt idx="0">
                    <c:v>Jun</c:v>
                  </c:pt>
                  <c:pt idx="1">
                    <c:v>Dez</c:v>
                  </c:pt>
                  <c:pt idx="2">
                    <c:v>Jun</c:v>
                  </c:pt>
                  <c:pt idx="3">
                    <c:v>Dez</c:v>
                  </c:pt>
                  <c:pt idx="4">
                    <c:v>Jun</c:v>
                  </c:pt>
                  <c:pt idx="5">
                    <c:v>Dez</c:v>
                  </c:pt>
                  <c:pt idx="6">
                    <c:v>Jun</c:v>
                  </c:pt>
                  <c:pt idx="7">
                    <c:v>Dez</c:v>
                  </c:pt>
                  <c:pt idx="8">
                    <c:v>Jun</c:v>
                  </c:pt>
                  <c:pt idx="9">
                    <c:v>Dez</c:v>
                  </c:pt>
                  <c:pt idx="10">
                    <c:v>Jun</c:v>
                  </c:pt>
                </c:lvl>
                <c:lvl>
                  <c:pt idx="0">
                    <c:v>2020</c:v>
                  </c:pt>
                  <c:pt idx="2">
                    <c:v>2021</c:v>
                  </c:pt>
                  <c:pt idx="4">
                    <c:v>2022</c:v>
                  </c:pt>
                  <c:pt idx="6">
                    <c:v>2023</c:v>
                  </c:pt>
                  <c:pt idx="8">
                    <c:v>2024</c:v>
                  </c:pt>
                  <c:pt idx="10">
                    <c:v>2025</c:v>
                  </c:pt>
                </c:lvl>
              </c:multiLvlStrCache>
            </c:multiLvlStrRef>
          </c:cat>
          <c:val>
            <c:numRef>
              <c:f>'Pivot Arbeitslose'!$I$4:$I$15</c:f>
              <c:numCache>
                <c:formatCode>0.0%</c:formatCode>
                <c:ptCount val="11"/>
                <c:pt idx="0">
                  <c:v>2.8999999999999998E-2</c:v>
                </c:pt>
                <c:pt idx="1">
                  <c:v>2.7000000000000003E-2</c:v>
                </c:pt>
                <c:pt idx="2">
                  <c:v>2.5000000000000001E-2</c:v>
                </c:pt>
                <c:pt idx="3">
                  <c:v>2.1000000000000001E-2</c:v>
                </c:pt>
                <c:pt idx="4">
                  <c:v>2.1000000000000001E-2</c:v>
                </c:pt>
                <c:pt idx="5">
                  <c:v>2.4E-2</c:v>
                </c:pt>
                <c:pt idx="6">
                  <c:v>2.4E-2</c:v>
                </c:pt>
                <c:pt idx="7">
                  <c:v>2.6000000000000002E-2</c:v>
                </c:pt>
                <c:pt idx="8">
                  <c:v>2.7999999999999997E-2</c:v>
                </c:pt>
                <c:pt idx="9">
                  <c:v>0.03</c:v>
                </c:pt>
                <c:pt idx="10">
                  <c:v>3.2000000000000001E-2</c:v>
                </c:pt>
              </c:numCache>
            </c:numRef>
          </c:val>
          <c:extLst>
            <c:ext xmlns:c16="http://schemas.microsoft.com/office/drawing/2014/chart" uri="{C3380CC4-5D6E-409C-BE32-E72D297353CC}">
              <c16:uniqueId val="{00000002-7653-4433-8F46-5DBA8ADF842C}"/>
            </c:ext>
          </c:extLst>
        </c:ser>
        <c:dLbls>
          <c:showLegendKey val="0"/>
          <c:showVal val="0"/>
          <c:showCatName val="0"/>
          <c:showSerName val="0"/>
          <c:showPercent val="0"/>
          <c:showBubbleSize val="0"/>
        </c:dLbls>
        <c:gapWidth val="219"/>
        <c:axId val="490838463"/>
        <c:axId val="490838943"/>
      </c:barChart>
      <c:catAx>
        <c:axId val="490838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0838943"/>
        <c:crosses val="autoZero"/>
        <c:auto val="1"/>
        <c:lblAlgn val="ctr"/>
        <c:lblOffset val="100"/>
        <c:noMultiLvlLbl val="0"/>
      </c:catAx>
      <c:valAx>
        <c:axId val="49083894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08384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Baugen. &amp; Wohnungsbestand!Zeitreihe</c:name>
    <c:fmtId val="0"/>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Baugen. &amp; Wohnungsbestand'!$B$5</c:f>
              <c:strCache>
                <c:ptCount val="1"/>
                <c:pt idx="0">
                  <c:v>Summe von Werte2</c:v>
                </c:pt>
              </c:strCache>
            </c:strRef>
          </c:tx>
          <c:spPr>
            <a:ln w="28575" cap="rnd">
              <a:solidFill>
                <a:schemeClr val="accent1"/>
              </a:solidFill>
              <a:round/>
            </a:ln>
            <a:effectLst/>
          </c:spPr>
          <c:marker>
            <c:symbol val="none"/>
          </c:marker>
          <c:cat>
            <c:strRef>
              <c:f>'Pivot Baugen. &amp; Wohnungsbestand'!$A$6:$A$12</c:f>
              <c:strCache>
                <c:ptCount val="6"/>
                <c:pt idx="0">
                  <c:v>2019</c:v>
                </c:pt>
                <c:pt idx="1">
                  <c:v>2020</c:v>
                </c:pt>
                <c:pt idx="2">
                  <c:v>2021</c:v>
                </c:pt>
                <c:pt idx="3">
                  <c:v>2022</c:v>
                </c:pt>
                <c:pt idx="4">
                  <c:v>2023</c:v>
                </c:pt>
                <c:pt idx="5">
                  <c:v>2024</c:v>
                </c:pt>
              </c:strCache>
            </c:strRef>
          </c:cat>
          <c:val>
            <c:numRef>
              <c:f>'Pivot Baugen. &amp; Wohnungsbestand'!$B$6:$B$12</c:f>
              <c:numCache>
                <c:formatCode>General</c:formatCode>
                <c:ptCount val="6"/>
                <c:pt idx="0">
                  <c:v>70390</c:v>
                </c:pt>
                <c:pt idx="1">
                  <c:v>71508</c:v>
                </c:pt>
                <c:pt idx="2">
                  <c:v>72322</c:v>
                </c:pt>
                <c:pt idx="3">
                  <c:v>72394</c:v>
                </c:pt>
                <c:pt idx="4">
                  <c:v>73098</c:v>
                </c:pt>
                <c:pt idx="5">
                  <c:v>73859</c:v>
                </c:pt>
              </c:numCache>
            </c:numRef>
          </c:val>
          <c:smooth val="0"/>
          <c:extLst>
            <c:ext xmlns:c16="http://schemas.microsoft.com/office/drawing/2014/chart" uri="{C3380CC4-5D6E-409C-BE32-E72D297353CC}">
              <c16:uniqueId val="{00000000-5DA2-49C7-B97C-B05874A81735}"/>
            </c:ext>
          </c:extLst>
        </c:ser>
        <c:ser>
          <c:idx val="1"/>
          <c:order val="1"/>
          <c:tx>
            <c:strRef>
              <c:f>'Pivot Baugen. &amp; Wohnungsbestand'!$C$5</c:f>
              <c:strCache>
                <c:ptCount val="1"/>
                <c:pt idx="0">
                  <c:v>Summe von werte22</c:v>
                </c:pt>
              </c:strCache>
            </c:strRef>
          </c:tx>
          <c:spPr>
            <a:ln w="28575" cap="rnd">
              <a:solidFill>
                <a:schemeClr val="accent1"/>
              </a:solidFill>
              <a:round/>
            </a:ln>
            <a:effectLst/>
          </c:spPr>
          <c:marker>
            <c:symbol val="none"/>
          </c:marker>
          <c:cat>
            <c:strRef>
              <c:f>'Pivot Baugen. &amp; Wohnungsbestand'!$A$6:$A$12</c:f>
              <c:strCache>
                <c:ptCount val="6"/>
                <c:pt idx="0">
                  <c:v>2019</c:v>
                </c:pt>
                <c:pt idx="1">
                  <c:v>2020</c:v>
                </c:pt>
                <c:pt idx="2">
                  <c:v>2021</c:v>
                </c:pt>
                <c:pt idx="3">
                  <c:v>2022</c:v>
                </c:pt>
                <c:pt idx="4">
                  <c:v>2023</c:v>
                </c:pt>
                <c:pt idx="5">
                  <c:v>2024</c:v>
                </c:pt>
              </c:strCache>
            </c:strRef>
          </c:cat>
          <c:val>
            <c:numRef>
              <c:f>'Pivot Baugen. &amp; Wohnungsbestand'!$C$6:$C$12</c:f>
              <c:numCache>
                <c:formatCode>General</c:formatCode>
                <c:ptCount val="6"/>
              </c:numCache>
            </c:numRef>
          </c:val>
          <c:smooth val="0"/>
          <c:extLst>
            <c:ext xmlns:c16="http://schemas.microsoft.com/office/drawing/2014/chart" uri="{C3380CC4-5D6E-409C-BE32-E72D297353CC}">
              <c16:uniqueId val="{00000002-5DA2-49C7-B97C-B05874A81735}"/>
            </c:ext>
          </c:extLst>
        </c:ser>
        <c:dLbls>
          <c:showLegendKey val="0"/>
          <c:showVal val="0"/>
          <c:showCatName val="0"/>
          <c:showSerName val="0"/>
          <c:showPercent val="0"/>
          <c:showBubbleSize val="0"/>
        </c:dLbls>
        <c:smooth val="0"/>
        <c:axId val="1641307711"/>
        <c:axId val="1641308671"/>
      </c:lineChart>
      <c:catAx>
        <c:axId val="1641307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1308671"/>
        <c:crosses val="autoZero"/>
        <c:auto val="1"/>
        <c:lblAlgn val="ctr"/>
        <c:lblOffset val="100"/>
        <c:noMultiLvlLbl val="0"/>
      </c:catAx>
      <c:valAx>
        <c:axId val="16413086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13077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'Pivot Baugen. &amp; Wohnungsbestand'!$M$15</c:f>
              <c:strCache>
                <c:ptCount val="1"/>
                <c:pt idx="0">
                  <c:v>neue Wohngebäude</c:v>
                </c:pt>
              </c:strCache>
            </c:strRef>
          </c:tx>
          <c:spPr>
            <a:solidFill>
              <a:schemeClr val="accent1"/>
            </a:solidFill>
            <a:ln>
              <a:noFill/>
            </a:ln>
            <a:effectLst/>
          </c:spPr>
          <c:invertIfNegative val="0"/>
          <c:cat>
            <c:strRef>
              <c:f>'Pivot Baugen. &amp; Wohnungsbestand'!$L$16:$L$22</c:f>
              <c:strCache>
                <c:ptCount val="7"/>
                <c:pt idx="0">
                  <c:v>IN</c:v>
                </c:pt>
                <c:pt idx="1">
                  <c:v>EI</c:v>
                </c:pt>
                <c:pt idx="2">
                  <c:v>ND</c:v>
                </c:pt>
                <c:pt idx="3">
                  <c:v>PAF</c:v>
                </c:pt>
                <c:pt idx="4">
                  <c:v>R 10</c:v>
                </c:pt>
                <c:pt idx="5">
                  <c:v>Obb</c:v>
                </c:pt>
                <c:pt idx="6">
                  <c:v>Bay</c:v>
                </c:pt>
              </c:strCache>
            </c:strRef>
          </c:cat>
          <c:val>
            <c:numRef>
              <c:f>'Pivot Baugen. &amp; Wohnungsbestand'!$M$16:$M$22</c:f>
              <c:numCache>
                <c:formatCode>0.0%</c:formatCode>
                <c:ptCount val="7"/>
                <c:pt idx="0">
                  <c:v>-0.50387596899224807</c:v>
                </c:pt>
                <c:pt idx="1">
                  <c:v>-0.44662309368191722</c:v>
                </c:pt>
                <c:pt idx="2">
                  <c:v>-0.4022988505747126</c:v>
                </c:pt>
                <c:pt idx="3">
                  <c:v>-0.45199063231850112</c:v>
                </c:pt>
                <c:pt idx="4">
                  <c:v>-0.44772117962466484</c:v>
                </c:pt>
                <c:pt idx="5">
                  <c:v>-0.43528889874681154</c:v>
                </c:pt>
                <c:pt idx="6">
                  <c:v>-0.50618468756664536</c:v>
                </c:pt>
              </c:numCache>
            </c:numRef>
          </c:val>
          <c:extLst>
            <c:ext xmlns:c16="http://schemas.microsoft.com/office/drawing/2014/chart" uri="{C3380CC4-5D6E-409C-BE32-E72D297353CC}">
              <c16:uniqueId val="{00000000-38E6-4D67-A876-DDFF9C6CB01C}"/>
            </c:ext>
          </c:extLst>
        </c:ser>
        <c:ser>
          <c:idx val="1"/>
          <c:order val="1"/>
          <c:tx>
            <c:strRef>
              <c:f>'Pivot Baugen. &amp; Wohnungsbestand'!$N$15</c:f>
              <c:strCache>
                <c:ptCount val="1"/>
                <c:pt idx="0">
                  <c:v>Wohnungen gesamt (inkl. Umbauten)</c:v>
                </c:pt>
              </c:strCache>
            </c:strRef>
          </c:tx>
          <c:spPr>
            <a:solidFill>
              <a:schemeClr val="accent2"/>
            </a:solidFill>
            <a:ln>
              <a:noFill/>
            </a:ln>
            <a:effectLst/>
          </c:spPr>
          <c:invertIfNegative val="0"/>
          <c:cat>
            <c:strRef>
              <c:f>'Pivot Baugen. &amp; Wohnungsbestand'!$L$16:$L$22</c:f>
              <c:strCache>
                <c:ptCount val="7"/>
                <c:pt idx="0">
                  <c:v>IN</c:v>
                </c:pt>
                <c:pt idx="1">
                  <c:v>EI</c:v>
                </c:pt>
                <c:pt idx="2">
                  <c:v>ND</c:v>
                </c:pt>
                <c:pt idx="3">
                  <c:v>PAF</c:v>
                </c:pt>
                <c:pt idx="4">
                  <c:v>R 10</c:v>
                </c:pt>
                <c:pt idx="5">
                  <c:v>Obb</c:v>
                </c:pt>
                <c:pt idx="6">
                  <c:v>Bay</c:v>
                </c:pt>
              </c:strCache>
            </c:strRef>
          </c:cat>
          <c:val>
            <c:numRef>
              <c:f>'Pivot Baugen. &amp; Wohnungsbestand'!$N$16:$N$22</c:f>
              <c:numCache>
                <c:formatCode>0.0%</c:formatCode>
                <c:ptCount val="7"/>
                <c:pt idx="0">
                  <c:v>-0.50133570792520032</c:v>
                </c:pt>
                <c:pt idx="1">
                  <c:v>-0.17706237424547289</c:v>
                </c:pt>
                <c:pt idx="2">
                  <c:v>-0.2225475841874085</c:v>
                </c:pt>
                <c:pt idx="3">
                  <c:v>-0.214867617107943</c:v>
                </c:pt>
                <c:pt idx="4">
                  <c:v>-0.29138022210470649</c:v>
                </c:pt>
                <c:pt idx="5">
                  <c:v>-0.29667351896841709</c:v>
                </c:pt>
                <c:pt idx="6">
                  <c:v>-0.3374733215047957</c:v>
                </c:pt>
              </c:numCache>
            </c:numRef>
          </c:val>
          <c:extLst>
            <c:ext xmlns:c16="http://schemas.microsoft.com/office/drawing/2014/chart" uri="{C3380CC4-5D6E-409C-BE32-E72D297353CC}">
              <c16:uniqueId val="{00000001-38E6-4D67-A876-DDFF9C6CB01C}"/>
            </c:ext>
          </c:extLst>
        </c:ser>
        <c:dLbls>
          <c:showLegendKey val="0"/>
          <c:showVal val="0"/>
          <c:showCatName val="0"/>
          <c:showSerName val="0"/>
          <c:showPercent val="0"/>
          <c:showBubbleSize val="0"/>
        </c:dLbls>
        <c:gapWidth val="219"/>
        <c:overlap val="-27"/>
        <c:axId val="1641300511"/>
        <c:axId val="1641293311"/>
      </c:barChart>
      <c:catAx>
        <c:axId val="1641300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1293311"/>
        <c:crosses val="autoZero"/>
        <c:auto val="1"/>
        <c:lblAlgn val="ctr"/>
        <c:lblOffset val="100"/>
        <c:noMultiLvlLbl val="0"/>
      </c:catAx>
      <c:valAx>
        <c:axId val="164129331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1300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'Pivot Baugen. &amp; Wohnungsbestand'!$S$15</c:f>
              <c:strCache>
                <c:ptCount val="1"/>
                <c:pt idx="0">
                  <c:v>Wohnungen insgesamt</c:v>
                </c:pt>
              </c:strCache>
            </c:strRef>
          </c:tx>
          <c:spPr>
            <a:solidFill>
              <a:schemeClr val="accent1"/>
            </a:solidFill>
            <a:ln>
              <a:noFill/>
            </a:ln>
            <a:effectLst/>
          </c:spPr>
          <c:invertIfNegative val="0"/>
          <c:cat>
            <c:strRef>
              <c:f>'Pivot Baugen. &amp; Wohnungsbestand'!$R$16:$R$22</c:f>
              <c:strCache>
                <c:ptCount val="7"/>
                <c:pt idx="0">
                  <c:v>IN</c:v>
                </c:pt>
                <c:pt idx="1">
                  <c:v>EI</c:v>
                </c:pt>
                <c:pt idx="2">
                  <c:v>ND</c:v>
                </c:pt>
                <c:pt idx="3">
                  <c:v>PAF</c:v>
                </c:pt>
                <c:pt idx="4">
                  <c:v>R 10</c:v>
                </c:pt>
                <c:pt idx="5">
                  <c:v>Obb</c:v>
                </c:pt>
                <c:pt idx="6">
                  <c:v>Bay</c:v>
                </c:pt>
              </c:strCache>
            </c:strRef>
          </c:cat>
          <c:val>
            <c:numRef>
              <c:f>'Pivot Baugen. &amp; Wohnungsbestand'!$S$16:$S$22</c:f>
              <c:numCache>
                <c:formatCode>0.0%</c:formatCode>
                <c:ptCount val="7"/>
                <c:pt idx="0">
                  <c:v>3.8471373774684015E-2</c:v>
                </c:pt>
                <c:pt idx="1">
                  <c:v>3.8133942934552634E-2</c:v>
                </c:pt>
                <c:pt idx="2">
                  <c:v>4.0484914280544571E-2</c:v>
                </c:pt>
                <c:pt idx="3">
                  <c:v>5.3930943356862215E-2</c:v>
                </c:pt>
                <c:pt idx="4">
                  <c:v>4.2616696297641976E-2</c:v>
                </c:pt>
                <c:pt idx="5">
                  <c:v>3.8604848832267669E-2</c:v>
                </c:pt>
                <c:pt idx="6">
                  <c:v>3.6817365017484116E-2</c:v>
                </c:pt>
              </c:numCache>
            </c:numRef>
          </c:val>
          <c:extLst>
            <c:ext xmlns:c16="http://schemas.microsoft.com/office/drawing/2014/chart" uri="{C3380CC4-5D6E-409C-BE32-E72D297353CC}">
              <c16:uniqueId val="{00000000-F290-4FE9-BBC0-E6DDF457C10E}"/>
            </c:ext>
          </c:extLst>
        </c:ser>
        <c:ser>
          <c:idx val="1"/>
          <c:order val="1"/>
          <c:tx>
            <c:strRef>
              <c:f>'Pivot Baugen. &amp; Wohnungsbestand'!$T$15</c:f>
              <c:strCache>
                <c:ptCount val="1"/>
                <c:pt idx="0">
                  <c:v>Wohnfläche insgesamt</c:v>
                </c:pt>
              </c:strCache>
            </c:strRef>
          </c:tx>
          <c:spPr>
            <a:solidFill>
              <a:schemeClr val="accent2"/>
            </a:solidFill>
            <a:ln>
              <a:noFill/>
            </a:ln>
            <a:effectLst/>
          </c:spPr>
          <c:invertIfNegative val="0"/>
          <c:cat>
            <c:strRef>
              <c:f>'Pivot Baugen. &amp; Wohnungsbestand'!$R$16:$R$22</c:f>
              <c:strCache>
                <c:ptCount val="7"/>
                <c:pt idx="0">
                  <c:v>IN</c:v>
                </c:pt>
                <c:pt idx="1">
                  <c:v>EI</c:v>
                </c:pt>
                <c:pt idx="2">
                  <c:v>ND</c:v>
                </c:pt>
                <c:pt idx="3">
                  <c:v>PAF</c:v>
                </c:pt>
                <c:pt idx="4">
                  <c:v>R 10</c:v>
                </c:pt>
                <c:pt idx="5">
                  <c:v>Obb</c:v>
                </c:pt>
                <c:pt idx="6">
                  <c:v>Bay</c:v>
                </c:pt>
              </c:strCache>
            </c:strRef>
          </c:cat>
          <c:val>
            <c:numRef>
              <c:f>'Pivot Baugen. &amp; Wohnungsbestand'!$T$16:$T$22</c:f>
              <c:numCache>
                <c:formatCode>0.0%</c:formatCode>
                <c:ptCount val="7"/>
                <c:pt idx="0">
                  <c:v>3.8696282976205643E-2</c:v>
                </c:pt>
                <c:pt idx="1">
                  <c:v>6.8974035746101059E-2</c:v>
                </c:pt>
                <c:pt idx="2">
                  <c:v>7.8743763636124786E-2</c:v>
                </c:pt>
                <c:pt idx="3">
                  <c:v>8.3212971059741347E-2</c:v>
                </c:pt>
                <c:pt idx="4">
                  <c:v>6.7231762292775166E-2</c:v>
                </c:pt>
                <c:pt idx="5">
                  <c:v>5.4981088389994603E-2</c:v>
                </c:pt>
                <c:pt idx="6">
                  <c:v>6.112716203560975E-2</c:v>
                </c:pt>
              </c:numCache>
            </c:numRef>
          </c:val>
          <c:extLst>
            <c:ext xmlns:c16="http://schemas.microsoft.com/office/drawing/2014/chart" uri="{C3380CC4-5D6E-409C-BE32-E72D297353CC}">
              <c16:uniqueId val="{00000001-F290-4FE9-BBC0-E6DDF457C10E}"/>
            </c:ext>
          </c:extLst>
        </c:ser>
        <c:dLbls>
          <c:showLegendKey val="0"/>
          <c:showVal val="0"/>
          <c:showCatName val="0"/>
          <c:showSerName val="0"/>
          <c:showPercent val="0"/>
          <c:showBubbleSize val="0"/>
        </c:dLbls>
        <c:gapWidth val="219"/>
        <c:overlap val="-27"/>
        <c:axId val="1591366575"/>
        <c:axId val="1591376175"/>
      </c:barChart>
      <c:catAx>
        <c:axId val="1591366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91376175"/>
        <c:crosses val="autoZero"/>
        <c:auto val="1"/>
        <c:lblAlgn val="ctr"/>
        <c:lblOffset val="100"/>
        <c:noMultiLvlLbl val="0"/>
      </c:catAx>
      <c:valAx>
        <c:axId val="15913761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913665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Tourismus!Zeitreihe</c:name>
    <c:fmtId val="0"/>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rgbClr val="3B6AB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Tourismus'!$B$4</c:f>
              <c:strCache>
                <c:ptCount val="1"/>
                <c:pt idx="0">
                  <c:v>Summe von Werte2</c:v>
                </c:pt>
              </c:strCache>
            </c:strRef>
          </c:tx>
          <c:spPr>
            <a:ln w="28575" cap="rnd">
              <a:solidFill>
                <a:schemeClr val="accent1"/>
              </a:solidFill>
              <a:round/>
            </a:ln>
            <a:effectLst/>
          </c:spPr>
          <c:marker>
            <c:symbol val="none"/>
          </c:marker>
          <c:cat>
            <c:strRef>
              <c:f>'Pivot Tourismus'!$A$5:$A$11</c:f>
              <c:strCache>
                <c:ptCount val="6"/>
                <c:pt idx="0">
                  <c:v>2019</c:v>
                </c:pt>
                <c:pt idx="1">
                  <c:v>2020</c:v>
                </c:pt>
                <c:pt idx="2">
                  <c:v>2021</c:v>
                </c:pt>
                <c:pt idx="3">
                  <c:v>2022</c:v>
                </c:pt>
                <c:pt idx="4">
                  <c:v>2023</c:v>
                </c:pt>
                <c:pt idx="5">
                  <c:v>2024</c:v>
                </c:pt>
              </c:strCache>
            </c:strRef>
          </c:cat>
          <c:val>
            <c:numRef>
              <c:f>'Pivot Tourismus'!$B$5:$B$11</c:f>
              <c:numCache>
                <c:formatCode>General</c:formatCode>
                <c:ptCount val="6"/>
              </c:numCache>
            </c:numRef>
          </c:val>
          <c:smooth val="0"/>
          <c:extLst>
            <c:ext xmlns:c16="http://schemas.microsoft.com/office/drawing/2014/chart" uri="{C3380CC4-5D6E-409C-BE32-E72D297353CC}">
              <c16:uniqueId val="{00000000-0359-4F65-A1D3-FD151ED9B8F7}"/>
            </c:ext>
          </c:extLst>
        </c:ser>
        <c:ser>
          <c:idx val="1"/>
          <c:order val="1"/>
          <c:tx>
            <c:strRef>
              <c:f>'Pivot Tourismus'!$C$4</c:f>
              <c:strCache>
                <c:ptCount val="1"/>
                <c:pt idx="0">
                  <c:v>Summe von Werte 2</c:v>
                </c:pt>
              </c:strCache>
            </c:strRef>
          </c:tx>
          <c:spPr>
            <a:ln w="28575" cap="rnd">
              <a:solidFill>
                <a:srgbClr val="3B6ABF"/>
              </a:solidFill>
              <a:round/>
            </a:ln>
            <a:effectLst/>
          </c:spPr>
          <c:marker>
            <c:symbol val="none"/>
          </c:marker>
          <c:cat>
            <c:strRef>
              <c:f>'Pivot Tourismus'!$A$5:$A$11</c:f>
              <c:strCache>
                <c:ptCount val="6"/>
                <c:pt idx="0">
                  <c:v>2019</c:v>
                </c:pt>
                <c:pt idx="1">
                  <c:v>2020</c:v>
                </c:pt>
                <c:pt idx="2">
                  <c:v>2021</c:v>
                </c:pt>
                <c:pt idx="3">
                  <c:v>2022</c:v>
                </c:pt>
                <c:pt idx="4">
                  <c:v>2023</c:v>
                </c:pt>
                <c:pt idx="5">
                  <c:v>2024</c:v>
                </c:pt>
              </c:strCache>
            </c:strRef>
          </c:cat>
          <c:val>
            <c:numRef>
              <c:f>'Pivot Tourismus'!$C$5:$C$11</c:f>
              <c:numCache>
                <c:formatCode>General</c:formatCode>
                <c:ptCount val="6"/>
                <c:pt idx="0">
                  <c:v>1.6724013521322432</c:v>
                </c:pt>
                <c:pt idx="1">
                  <c:v>1.7825467553658843</c:v>
                </c:pt>
                <c:pt idx="2">
                  <c:v>1.8331447260427289</c:v>
                </c:pt>
                <c:pt idx="3">
                  <c:v>1.6777927606685621</c:v>
                </c:pt>
                <c:pt idx="4">
                  <c:v>1.6601991837572834</c:v>
                </c:pt>
                <c:pt idx="5">
                  <c:v>1.6186015821316855</c:v>
                </c:pt>
              </c:numCache>
            </c:numRef>
          </c:val>
          <c:smooth val="0"/>
          <c:extLst>
            <c:ext xmlns:c16="http://schemas.microsoft.com/office/drawing/2014/chart" uri="{C3380CC4-5D6E-409C-BE32-E72D297353CC}">
              <c16:uniqueId val="{00000002-0359-4F65-A1D3-FD151ED9B8F7}"/>
            </c:ext>
          </c:extLst>
        </c:ser>
        <c:dLbls>
          <c:showLegendKey val="0"/>
          <c:showVal val="0"/>
          <c:showCatName val="0"/>
          <c:showSerName val="0"/>
          <c:showPercent val="0"/>
          <c:showBubbleSize val="0"/>
        </c:dLbls>
        <c:smooth val="0"/>
        <c:axId val="1003853680"/>
        <c:axId val="1003851280"/>
      </c:lineChart>
      <c:catAx>
        <c:axId val="100385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3851280"/>
        <c:crosses val="autoZero"/>
        <c:auto val="1"/>
        <c:lblAlgn val="ctr"/>
        <c:lblOffset val="100"/>
        <c:noMultiLvlLbl val="0"/>
      </c:catAx>
      <c:valAx>
        <c:axId val="1003851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0038536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'Pivot Tourismus'!$L$16</c:f>
              <c:strCache>
                <c:ptCount val="1"/>
                <c:pt idx="0">
                  <c:v>Ankünfte insgesamt</c:v>
                </c:pt>
              </c:strCache>
            </c:strRef>
          </c:tx>
          <c:spPr>
            <a:solidFill>
              <a:schemeClr val="accent1"/>
            </a:solidFill>
            <a:ln>
              <a:noFill/>
            </a:ln>
            <a:effectLst/>
          </c:spPr>
          <c:invertIfNegative val="0"/>
          <c:cat>
            <c:strRef>
              <c:f>'Pivot Tourismus'!$K$17:$K$23</c:f>
              <c:strCache>
                <c:ptCount val="7"/>
                <c:pt idx="0">
                  <c:v>IN</c:v>
                </c:pt>
                <c:pt idx="1">
                  <c:v>EI</c:v>
                </c:pt>
                <c:pt idx="2">
                  <c:v>ND</c:v>
                </c:pt>
                <c:pt idx="3">
                  <c:v>PAF</c:v>
                </c:pt>
                <c:pt idx="4">
                  <c:v>R 10</c:v>
                </c:pt>
                <c:pt idx="5">
                  <c:v>Obb</c:v>
                </c:pt>
                <c:pt idx="6">
                  <c:v>Bay</c:v>
                </c:pt>
              </c:strCache>
            </c:strRef>
          </c:cat>
          <c:val>
            <c:numRef>
              <c:f>'Pivot Tourismus'!$L$17:$L$23</c:f>
              <c:numCache>
                <c:formatCode>0.0%</c:formatCode>
                <c:ptCount val="7"/>
                <c:pt idx="0">
                  <c:v>1.5299799171582777</c:v>
                </c:pt>
                <c:pt idx="1">
                  <c:v>0.5906549131604788</c:v>
                </c:pt>
                <c:pt idx="2">
                  <c:v>0.60588049780451714</c:v>
                </c:pt>
                <c:pt idx="3">
                  <c:v>0.83354342997778974</c:v>
                </c:pt>
                <c:pt idx="4">
                  <c:v>0.90033413841320575</c:v>
                </c:pt>
                <c:pt idx="5">
                  <c:v>1.316568254914305</c:v>
                </c:pt>
                <c:pt idx="6">
                  <c:v>1.0480014905087218</c:v>
                </c:pt>
              </c:numCache>
            </c:numRef>
          </c:val>
          <c:extLst>
            <c:ext xmlns:c16="http://schemas.microsoft.com/office/drawing/2014/chart" uri="{C3380CC4-5D6E-409C-BE32-E72D297353CC}">
              <c16:uniqueId val="{00000000-4C6B-48E9-9AD7-62720F3CD549}"/>
            </c:ext>
          </c:extLst>
        </c:ser>
        <c:dLbls>
          <c:showLegendKey val="0"/>
          <c:showVal val="0"/>
          <c:showCatName val="0"/>
          <c:showSerName val="0"/>
          <c:showPercent val="0"/>
          <c:showBubbleSize val="0"/>
        </c:dLbls>
        <c:gapWidth val="219"/>
        <c:overlap val="-27"/>
        <c:axId val="1877057743"/>
        <c:axId val="1877043823"/>
      </c:barChart>
      <c:catAx>
        <c:axId val="1877057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7043823"/>
        <c:crosses val="autoZero"/>
        <c:auto val="1"/>
        <c:lblAlgn val="ctr"/>
        <c:lblOffset val="100"/>
        <c:noMultiLvlLbl val="0"/>
      </c:catAx>
      <c:valAx>
        <c:axId val="187704382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70577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'Pivot Tourismus'!$S$16</c:f>
              <c:strCache>
                <c:ptCount val="1"/>
                <c:pt idx="0">
                  <c:v>Übernachtungen insgesamt</c:v>
                </c:pt>
              </c:strCache>
            </c:strRef>
          </c:tx>
          <c:spPr>
            <a:solidFill>
              <a:schemeClr val="accent1"/>
            </a:solidFill>
            <a:ln>
              <a:noFill/>
            </a:ln>
            <a:effectLst/>
          </c:spPr>
          <c:invertIfNegative val="0"/>
          <c:cat>
            <c:strRef>
              <c:f>'Pivot Tourismus'!$R$17:$R$23</c:f>
              <c:strCache>
                <c:ptCount val="7"/>
                <c:pt idx="0">
                  <c:v>IN</c:v>
                </c:pt>
                <c:pt idx="1">
                  <c:v>EI</c:v>
                </c:pt>
                <c:pt idx="2">
                  <c:v>ND</c:v>
                </c:pt>
                <c:pt idx="3">
                  <c:v>PAF</c:v>
                </c:pt>
                <c:pt idx="4">
                  <c:v>R 10</c:v>
                </c:pt>
                <c:pt idx="5">
                  <c:v>Obb</c:v>
                </c:pt>
                <c:pt idx="6">
                  <c:v>Bay</c:v>
                </c:pt>
              </c:strCache>
            </c:strRef>
          </c:cat>
          <c:val>
            <c:numRef>
              <c:f>'Pivot Tourismus'!$S$17:$S$23</c:f>
              <c:numCache>
                <c:formatCode>0.0%</c:formatCode>
                <c:ptCount val="7"/>
                <c:pt idx="0">
                  <c:v>1.2972914928300079</c:v>
                </c:pt>
                <c:pt idx="1">
                  <c:v>0.38259329860347613</c:v>
                </c:pt>
                <c:pt idx="2">
                  <c:v>0.39886805801202696</c:v>
                </c:pt>
                <c:pt idx="3">
                  <c:v>0.48475302096619699</c:v>
                </c:pt>
                <c:pt idx="4">
                  <c:v>0.61779969578738192</c:v>
                </c:pt>
                <c:pt idx="5">
                  <c:v>0.88650596827270878</c:v>
                </c:pt>
                <c:pt idx="6">
                  <c:v>0.71354825247483733</c:v>
                </c:pt>
              </c:numCache>
            </c:numRef>
          </c:val>
          <c:extLst>
            <c:ext xmlns:c16="http://schemas.microsoft.com/office/drawing/2014/chart" uri="{C3380CC4-5D6E-409C-BE32-E72D297353CC}">
              <c16:uniqueId val="{00000000-46DA-46E8-AC60-AB2B10B635F5}"/>
            </c:ext>
          </c:extLst>
        </c:ser>
        <c:dLbls>
          <c:showLegendKey val="0"/>
          <c:showVal val="0"/>
          <c:showCatName val="0"/>
          <c:showSerName val="0"/>
          <c:showPercent val="0"/>
          <c:showBubbleSize val="0"/>
        </c:dLbls>
        <c:gapWidth val="219"/>
        <c:overlap val="-27"/>
        <c:axId val="1877063503"/>
        <c:axId val="1877066383"/>
      </c:barChart>
      <c:catAx>
        <c:axId val="187706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7066383"/>
        <c:crosses val="autoZero"/>
        <c:auto val="1"/>
        <c:lblAlgn val="ctr"/>
        <c:lblOffset val="100"/>
        <c:noMultiLvlLbl val="0"/>
      </c:catAx>
      <c:valAx>
        <c:axId val="18770663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8770635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Einwohnerentwicklung!Kreisdiagramm</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pivotFmt>
      <c:pivotFmt>
        <c:idx val="8"/>
        <c:spPr>
          <a:solidFill>
            <a:schemeClr val="accent1"/>
          </a:solidFill>
          <a:ln>
            <a:noFill/>
          </a:ln>
          <a:effectLst/>
        </c:spPr>
      </c:pivotFmt>
      <c:pivotFmt>
        <c:idx val="9"/>
        <c:spPr>
          <a:solidFill>
            <a:schemeClr val="accent1"/>
          </a:solidFill>
          <a:ln>
            <a:noFill/>
          </a:ln>
          <a:effectLst/>
        </c:spPr>
      </c:pivotFmt>
      <c:pivotFmt>
        <c:idx val="10"/>
        <c:spPr>
          <a:solidFill>
            <a:schemeClr val="accent1"/>
          </a:solidFill>
          <a:ln>
            <a:noFill/>
          </a:ln>
          <a:effectLst/>
        </c:spPr>
      </c:pivotFmt>
      <c:pivotFmt>
        <c:idx val="11"/>
        <c:spPr>
          <a:solidFill>
            <a:schemeClr val="accent1"/>
          </a:solidFill>
          <a:ln>
            <a:noFill/>
          </a:ln>
          <a:effectLst/>
        </c:spPr>
      </c:pivotFmt>
      <c:pivotFmt>
        <c:idx val="12"/>
        <c:spPr>
          <a:solidFill>
            <a:schemeClr val="accent1"/>
          </a:solidFill>
          <a:ln>
            <a:noFill/>
          </a:ln>
          <a:effectLst/>
        </c:spPr>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pivotFmt>
      <c:pivotFmt>
        <c:idx val="15"/>
        <c:spPr>
          <a:solidFill>
            <a:schemeClr val="accent1"/>
          </a:solidFill>
          <a:ln>
            <a:noFill/>
          </a:ln>
          <a:effectLst/>
        </c:spPr>
      </c:pivotFmt>
    </c:pivotFmts>
    <c:plotArea>
      <c:layout/>
      <c:pieChart>
        <c:varyColors val="1"/>
        <c:ser>
          <c:idx val="0"/>
          <c:order val="0"/>
          <c:tx>
            <c:strRef>
              <c:f>'Pivot Einwohnerentwicklung'!$I$4</c:f>
              <c:strCache>
                <c:ptCount val="1"/>
                <c:pt idx="0">
                  <c:v>Ergebnis</c:v>
                </c:pt>
              </c:strCache>
            </c:strRef>
          </c:tx>
          <c:dPt>
            <c:idx val="0"/>
            <c:bubble3D val="0"/>
            <c:spPr>
              <a:solidFill>
                <a:schemeClr val="accent1"/>
              </a:solidFill>
              <a:ln>
                <a:noFill/>
              </a:ln>
              <a:effectLst/>
            </c:spPr>
            <c:extLst>
              <c:ext xmlns:c16="http://schemas.microsoft.com/office/drawing/2014/chart" uri="{C3380CC4-5D6E-409C-BE32-E72D297353CC}">
                <c16:uniqueId val="{00000001-354D-4989-A569-51DA9E499C3A}"/>
              </c:ext>
            </c:extLst>
          </c:dPt>
          <c:dPt>
            <c:idx val="1"/>
            <c:bubble3D val="0"/>
            <c:spPr>
              <a:solidFill>
                <a:schemeClr val="accent2"/>
              </a:solidFill>
              <a:ln>
                <a:noFill/>
              </a:ln>
              <a:effectLst/>
            </c:spPr>
            <c:extLst>
              <c:ext xmlns:c16="http://schemas.microsoft.com/office/drawing/2014/chart" uri="{C3380CC4-5D6E-409C-BE32-E72D297353CC}">
                <c16:uniqueId val="{00000003-354D-4989-A569-51DA9E499C3A}"/>
              </c:ext>
            </c:extLst>
          </c:dPt>
          <c:cat>
            <c:strRef>
              <c:f>'Pivot Einwohnerentwicklung'!$H$5:$H$7</c:f>
              <c:strCache>
                <c:ptCount val="2"/>
                <c:pt idx="0">
                  <c:v>Ausländer</c:v>
                </c:pt>
                <c:pt idx="1">
                  <c:v>Deutsche</c:v>
                </c:pt>
              </c:strCache>
            </c:strRef>
          </c:cat>
          <c:val>
            <c:numRef>
              <c:f>'Pivot Einwohnerentwicklung'!$I$5:$I$7</c:f>
              <c:numCache>
                <c:formatCode>General</c:formatCode>
                <c:ptCount val="2"/>
                <c:pt idx="0">
                  <c:v>0.13536369961997538</c:v>
                </c:pt>
                <c:pt idx="1">
                  <c:v>0.86463630038002459</c:v>
                </c:pt>
              </c:numCache>
            </c:numRef>
          </c:val>
          <c:extLst>
            <c:ext xmlns:c16="http://schemas.microsoft.com/office/drawing/2014/chart" uri="{C3380CC4-5D6E-409C-BE32-E72D297353CC}">
              <c16:uniqueId val="{00000018-2FCA-4998-BB26-91812038F7E5}"/>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Einwohnerentwicklung!Kreisdiagramm</c:name>
    <c:fmtId val="2"/>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pivotFmt>
      <c:pivotFmt>
        <c:idx val="8"/>
        <c:spPr>
          <a:solidFill>
            <a:schemeClr val="accent1"/>
          </a:solidFill>
          <a:ln>
            <a:noFill/>
          </a:ln>
          <a:effectLst/>
        </c:spPr>
      </c:pivotFmt>
      <c:pivotFmt>
        <c:idx val="9"/>
        <c:spPr>
          <a:solidFill>
            <a:schemeClr val="accent1"/>
          </a:solidFill>
          <a:ln>
            <a:noFill/>
          </a:ln>
          <a:effectLst/>
        </c:spPr>
      </c:pivotFmt>
      <c:pivotFmt>
        <c:idx val="10"/>
        <c:spPr>
          <a:solidFill>
            <a:schemeClr val="accent1"/>
          </a:solidFill>
          <a:ln>
            <a:noFill/>
          </a:ln>
          <a:effectLst/>
        </c:spPr>
      </c:pivotFmt>
      <c:pivotFmt>
        <c:idx val="11"/>
        <c:spPr>
          <a:solidFill>
            <a:schemeClr val="accent1"/>
          </a:solidFill>
          <a:ln>
            <a:noFill/>
          </a:ln>
          <a:effectLst/>
        </c:spPr>
      </c:pivotFmt>
      <c:pivotFmt>
        <c:idx val="12"/>
        <c:spPr>
          <a:solidFill>
            <a:schemeClr val="accent1"/>
          </a:solidFill>
          <a:ln>
            <a:noFill/>
          </a:ln>
          <a:effectLst/>
        </c:spPr>
      </c:pivotFmt>
      <c:pivotFmt>
        <c:idx val="13"/>
        <c:spPr>
          <a:solidFill>
            <a:schemeClr val="accent1"/>
          </a:solidFill>
          <a:ln>
            <a:noFill/>
          </a:ln>
          <a:effectLst/>
        </c:spPr>
      </c:pivotFmt>
      <c:pivotFmt>
        <c:idx val="14"/>
        <c:spPr>
          <a:solidFill>
            <a:schemeClr val="accent1"/>
          </a:solidFill>
          <a:ln>
            <a:no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eparator>
</c:separator>
          <c:extLst>
            <c:ext xmlns:c15="http://schemas.microsoft.com/office/drawing/2012/chart" uri="{CE6537A1-D6FC-4f65-9D91-7224C49458BB}"/>
          </c:extLst>
        </c:dLbl>
      </c:pivotFmt>
      <c:pivotFmt>
        <c:idx val="15"/>
        <c:spPr>
          <a:solidFill>
            <a:srgbClr val="00B0F0"/>
          </a:solidFill>
          <a:ln>
            <a:noFill/>
          </a:ln>
          <a:effectLst/>
        </c:spPr>
      </c:pivotFmt>
      <c:pivotFmt>
        <c:idx val="16"/>
        <c:spPr>
          <a:solidFill>
            <a:srgbClr val="00FFFF"/>
          </a:solidFill>
          <a:ln>
            <a:noFill/>
          </a:ln>
          <a:effectLst/>
        </c:spPr>
      </c:pivotFmt>
      <c:pivotFmt>
        <c:idx val="17"/>
        <c:spPr>
          <a:solidFill>
            <a:schemeClr val="tx1">
              <a:lumMod val="85000"/>
              <a:lumOff val="15000"/>
            </a:schemeClr>
          </a:solidFill>
          <a:ln>
            <a:noFill/>
          </a:ln>
          <a:effectLst/>
        </c:spPr>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showLegendKey val="1"/>
          <c:showVal val="1"/>
          <c:showCatName val="1"/>
          <c:showSerName val="1"/>
          <c:showPercent val="1"/>
          <c:showBubbleSize val="1"/>
          <c:extLst>
            <c:ext xmlns:c15="http://schemas.microsoft.com/office/drawing/2012/chart" uri="{CE6537A1-D6FC-4f65-9D91-7224C49458BB}"/>
          </c:extLst>
        </c:dLbl>
      </c:pivotFmt>
      <c:pivotFmt>
        <c:idx val="18"/>
        <c:spPr>
          <a:solidFill>
            <a:srgbClr val="FFFF00"/>
          </a:solidFill>
          <a:ln>
            <a:noFill/>
          </a:ln>
          <a:effectLst/>
        </c:spPr>
      </c:pivotFmt>
      <c:pivotFmt>
        <c:idx val="19"/>
        <c:spPr>
          <a:solidFill>
            <a:srgbClr val="FFCB25"/>
          </a:solidFill>
          <a:ln>
            <a:noFill/>
          </a:ln>
          <a:effectLst/>
        </c:spPr>
      </c:pivotFmt>
      <c:pivotFmt>
        <c:idx val="20"/>
        <c:spPr>
          <a:solidFill>
            <a:srgbClr val="92D050"/>
          </a:solidFill>
          <a:ln>
            <a:noFill/>
          </a:ln>
          <a:effectLst/>
        </c:spPr>
      </c:pivotFmt>
      <c:pivotFmt>
        <c:idx val="21"/>
        <c:spPr>
          <a:solidFill>
            <a:schemeClr val="accent1">
              <a:lumMod val="75000"/>
            </a:schemeClr>
          </a:solidFill>
          <a:ln>
            <a:noFill/>
          </a:ln>
          <a:effectLst/>
        </c:spPr>
      </c:pivotFmt>
      <c:pivotFmt>
        <c:idx val="22"/>
        <c:spPr>
          <a:solidFill>
            <a:srgbClr val="FF66CC"/>
          </a:solidFill>
          <a:ln>
            <a:noFill/>
          </a:ln>
          <a:effectLst/>
        </c:spPr>
      </c:pivotFmt>
      <c:pivotFmt>
        <c:idx val="23"/>
        <c:spPr>
          <a:solidFill>
            <a:srgbClr val="FF9900"/>
          </a:solidFill>
          <a:ln>
            <a:noFill/>
          </a:ln>
          <a:effectLst/>
        </c:spPr>
      </c:pivotFmt>
      <c:pivotFmt>
        <c:idx val="24"/>
        <c:spPr>
          <a:solidFill>
            <a:schemeClr val="accent4">
              <a:lumMod val="50000"/>
            </a:schemeClr>
          </a:solidFill>
          <a:ln>
            <a:noFill/>
          </a:ln>
          <a:effectLst/>
        </c:spPr>
      </c:pivotFmt>
      <c:pivotFmt>
        <c:idx val="25"/>
        <c:spPr>
          <a:solidFill>
            <a:srgbClr val="FF0000"/>
          </a:solidFill>
          <a:ln>
            <a:noFill/>
          </a:ln>
          <a:effectLst/>
        </c:spPr>
      </c:pivotFmt>
      <c:pivotFmt>
        <c:idx val="26"/>
        <c:spPr>
          <a:solidFill>
            <a:srgbClr val="2881D2"/>
          </a:solidFill>
          <a:ln>
            <a:noFill/>
          </a:ln>
          <a:effectLst/>
        </c:spPr>
      </c:pivotFmt>
      <c:pivotFmt>
        <c:idx val="27"/>
        <c:spPr>
          <a:solidFill>
            <a:schemeClr val="tx1">
              <a:lumMod val="85000"/>
              <a:lumOff val="15000"/>
            </a:schemeClr>
          </a:solidFill>
          <a:ln>
            <a:noFill/>
          </a:ln>
          <a:effectLst/>
        </c:spPr>
      </c:pivotFmt>
      <c:pivotFmt>
        <c:idx val="28"/>
        <c:spPr>
          <a:solidFill>
            <a:srgbClr val="FF0000"/>
          </a:solidFill>
          <a:ln>
            <a:noFill/>
          </a:ln>
          <a:effectLst/>
        </c:spPr>
      </c:pivotFmt>
      <c:pivotFmt>
        <c:idx val="29"/>
        <c:spPr>
          <a:solidFill>
            <a:schemeClr val="accent1"/>
          </a:solidFill>
          <a:ln>
            <a:noFill/>
          </a:ln>
          <a:effectLst/>
        </c:spPr>
      </c:pivotFmt>
      <c:pivotFmt>
        <c:idx val="30"/>
        <c:spPr>
          <a:solidFill>
            <a:srgbClr val="FFFF00"/>
          </a:solidFill>
          <a:ln>
            <a:noFill/>
          </a:ln>
          <a:effectLst/>
        </c:spPr>
      </c:pivotFmt>
      <c:pivotFmt>
        <c:idx val="31"/>
        <c:spPr>
          <a:solidFill>
            <a:srgbClr val="FF66CC"/>
          </a:solidFill>
          <a:ln>
            <a:noFill/>
          </a:ln>
          <a:effectLst/>
        </c:spPr>
      </c:pivotFmt>
      <c:pivotFmt>
        <c:idx val="32"/>
        <c:spPr>
          <a:solidFill>
            <a:srgbClr val="FFB343"/>
          </a:solidFill>
          <a:ln>
            <a:noFill/>
          </a:ln>
          <a:effectLst/>
        </c:spPr>
      </c:pivotFmt>
      <c:pivotFmt>
        <c:idx val="33"/>
        <c:spPr>
          <a:solidFill>
            <a:srgbClr val="00FFFF"/>
          </a:solidFill>
          <a:ln>
            <a:noFill/>
          </a:ln>
          <a:effectLst/>
        </c:spPr>
      </c:pivotFmt>
      <c:pivotFmt>
        <c:idx val="34"/>
        <c:spPr>
          <a:solidFill>
            <a:srgbClr val="33CCFF"/>
          </a:solidFill>
          <a:ln>
            <a:noFill/>
          </a:ln>
          <a:effectLst/>
        </c:spPr>
      </c:pivotFmt>
      <c:pivotFmt>
        <c:idx val="35"/>
        <c:spPr>
          <a:solidFill>
            <a:srgbClr val="F29000"/>
          </a:solidFill>
          <a:ln>
            <a:noFill/>
          </a:ln>
          <a:effectLst/>
        </c:spPr>
      </c:pivotFmt>
      <c:pivotFmt>
        <c:idx val="36"/>
        <c:spPr>
          <a:solidFill>
            <a:schemeClr val="accent2">
              <a:lumMod val="50000"/>
            </a:schemeClr>
          </a:solidFill>
          <a:ln>
            <a:noFill/>
          </a:ln>
          <a:effectLst/>
        </c:spPr>
      </c:pivotFmt>
      <c:pivotFmt>
        <c:idx val="37"/>
        <c:spPr>
          <a:solidFill>
            <a:schemeClr val="accent1"/>
          </a:solidFill>
          <a:ln>
            <a:noFill/>
          </a:ln>
          <a:effectLst/>
        </c:spPr>
      </c:pivotFmt>
      <c:pivotFmt>
        <c:idx val="38"/>
        <c:spPr>
          <a:solidFill>
            <a:schemeClr val="accent1"/>
          </a:solidFill>
          <a:ln>
            <a:noFill/>
          </a:ln>
          <a:effectLst/>
        </c:spPr>
      </c:pivotFmt>
      <c:pivotFmt>
        <c:idx val="39"/>
        <c:spPr>
          <a:solidFill>
            <a:schemeClr val="accent1">
              <a:lumMod val="40000"/>
              <a:lumOff val="60000"/>
            </a:schemeClr>
          </a:solidFill>
          <a:ln>
            <a:no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0"/>
        <c:spPr>
          <a:solidFill>
            <a:schemeClr val="accent1">
              <a:lumMod val="60000"/>
              <a:lumOff val="40000"/>
            </a:schemeClr>
          </a:solidFill>
          <a:ln>
            <a:noFill/>
          </a:ln>
          <a:effectLst/>
        </c:spPr>
      </c:pivotFmt>
      <c:pivotFmt>
        <c:idx val="41"/>
        <c:spPr>
          <a:solidFill>
            <a:schemeClr val="accent1">
              <a:lumMod val="40000"/>
              <a:lumOff val="60000"/>
            </a:schemeClr>
          </a:solidFill>
          <a:ln>
            <a:noFill/>
          </a:ln>
          <a:effectLst/>
        </c:spPr>
      </c:pivotFmt>
    </c:pivotFmts>
    <c:plotArea>
      <c:layout/>
      <c:pieChart>
        <c:varyColors val="1"/>
        <c:ser>
          <c:idx val="0"/>
          <c:order val="0"/>
          <c:tx>
            <c:strRef>
              <c:f>'Pivot Einwohnerentwicklung'!$I$4</c:f>
              <c:strCache>
                <c:ptCount val="1"/>
                <c:pt idx="0">
                  <c:v>Ergebnis</c:v>
                </c:pt>
              </c:strCache>
            </c:strRef>
          </c:tx>
          <c:spPr>
            <a:solidFill>
              <a:schemeClr val="accent1">
                <a:lumMod val="40000"/>
                <a:lumOff val="60000"/>
              </a:schemeClr>
            </a:solidFill>
          </c:spPr>
          <c:dPt>
            <c:idx val="0"/>
            <c:bubble3D val="0"/>
            <c:spPr>
              <a:solidFill>
                <a:schemeClr val="accent1">
                  <a:lumMod val="60000"/>
                  <a:lumOff val="40000"/>
                </a:schemeClr>
              </a:solidFill>
              <a:ln>
                <a:noFill/>
              </a:ln>
              <a:effectLst/>
            </c:spPr>
            <c:extLst>
              <c:ext xmlns:c16="http://schemas.microsoft.com/office/drawing/2014/chart" uri="{C3380CC4-5D6E-409C-BE32-E72D297353CC}">
                <c16:uniqueId val="{00000001-DBD5-4CAC-B705-D2932D781337}"/>
              </c:ext>
            </c:extLst>
          </c:dPt>
          <c:dPt>
            <c:idx val="1"/>
            <c:bubble3D val="0"/>
            <c:spPr>
              <a:solidFill>
                <a:schemeClr val="accent1">
                  <a:lumMod val="40000"/>
                  <a:lumOff val="60000"/>
                </a:schemeClr>
              </a:solidFill>
              <a:ln>
                <a:noFill/>
              </a:ln>
              <a:effectLst/>
            </c:spPr>
            <c:extLst>
              <c:ext xmlns:c16="http://schemas.microsoft.com/office/drawing/2014/chart" uri="{C3380CC4-5D6E-409C-BE32-E72D297353CC}">
                <c16:uniqueId val="{00000003-DBD5-4CAC-B705-D2932D781337}"/>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Einwohnerentwicklung'!$H$5:$H$7</c:f>
              <c:strCache>
                <c:ptCount val="2"/>
                <c:pt idx="0">
                  <c:v>Ausländer</c:v>
                </c:pt>
                <c:pt idx="1">
                  <c:v>Deutsche</c:v>
                </c:pt>
              </c:strCache>
            </c:strRef>
          </c:cat>
          <c:val>
            <c:numRef>
              <c:f>'Pivot Einwohnerentwicklung'!$I$5:$I$7</c:f>
              <c:numCache>
                <c:formatCode>General</c:formatCode>
                <c:ptCount val="2"/>
                <c:pt idx="0">
                  <c:v>0.13536369961997538</c:v>
                </c:pt>
                <c:pt idx="1">
                  <c:v>0.86463630038002459</c:v>
                </c:pt>
              </c:numCache>
            </c:numRef>
          </c:val>
          <c:extLst>
            <c:ext xmlns:c16="http://schemas.microsoft.com/office/drawing/2014/chart" uri="{C3380CC4-5D6E-409C-BE32-E72D297353CC}">
              <c16:uniqueId val="{00000018-E665-4F72-BD30-25273333A79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8613357944663633"/>
          <c:y val="4.5572582684077559E-2"/>
          <c:w val="0.22336740544347633"/>
          <c:h val="0.21357187411731476"/>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Einwohnerentwicklung!Zeitreihe</c:name>
    <c:fmtId val="2"/>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ln w="3810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650484422235545"/>
          <c:y val="0.22357214947260506"/>
          <c:w val="0.86524514261594931"/>
          <c:h val="0.61958158622819504"/>
        </c:manualLayout>
      </c:layout>
      <c:lineChart>
        <c:grouping val="standard"/>
        <c:varyColors val="0"/>
        <c:ser>
          <c:idx val="0"/>
          <c:order val="0"/>
          <c:tx>
            <c:strRef>
              <c:f>'Pivot Einwohnerentwicklung'!$B$4</c:f>
              <c:strCache>
                <c:ptCount val="1"/>
                <c:pt idx="0">
                  <c:v>Ergebnis</c:v>
                </c:pt>
              </c:strCache>
            </c:strRef>
          </c:tx>
          <c:spPr>
            <a:ln w="38100" cap="rnd">
              <a:solidFill>
                <a:schemeClr val="accent1"/>
              </a:solidFill>
              <a:round/>
            </a:ln>
            <a:effectLst/>
          </c:spPr>
          <c:marker>
            <c:symbol val="none"/>
          </c:marker>
          <c:cat>
            <c:strRef>
              <c:f>'Pivot Einwohnerentwicklung'!$A$5:$A$11</c:f>
              <c:strCache>
                <c:ptCount val="6"/>
                <c:pt idx="0">
                  <c:v>2019</c:v>
                </c:pt>
                <c:pt idx="1">
                  <c:v>2020</c:v>
                </c:pt>
                <c:pt idx="2">
                  <c:v>2021</c:v>
                </c:pt>
                <c:pt idx="3">
                  <c:v>2022</c:v>
                </c:pt>
                <c:pt idx="4">
                  <c:v>2023</c:v>
                </c:pt>
                <c:pt idx="5">
                  <c:v>2024</c:v>
                </c:pt>
              </c:strCache>
            </c:strRef>
          </c:cat>
          <c:val>
            <c:numRef>
              <c:f>'Pivot Einwohnerentwicklung'!$B$5:$B$11</c:f>
              <c:numCache>
                <c:formatCode>General</c:formatCode>
                <c:ptCount val="6"/>
                <c:pt idx="0">
                  <c:v>128227</c:v>
                </c:pt>
                <c:pt idx="1">
                  <c:v>129128</c:v>
                </c:pt>
                <c:pt idx="2">
                  <c:v>129772</c:v>
                </c:pt>
                <c:pt idx="3">
                  <c:v>128537</c:v>
                </c:pt>
                <c:pt idx="4">
                  <c:v>129497</c:v>
                </c:pt>
                <c:pt idx="5">
                  <c:v>130781</c:v>
                </c:pt>
              </c:numCache>
            </c:numRef>
          </c:val>
          <c:smooth val="0"/>
          <c:extLst>
            <c:ext xmlns:c16="http://schemas.microsoft.com/office/drawing/2014/chart" uri="{C3380CC4-5D6E-409C-BE32-E72D297353CC}">
              <c16:uniqueId val="{00000000-4B0C-4274-B71E-E329C60D1BAE}"/>
            </c:ext>
          </c:extLst>
        </c:ser>
        <c:dLbls>
          <c:showLegendKey val="0"/>
          <c:showVal val="0"/>
          <c:showCatName val="0"/>
          <c:showSerName val="0"/>
          <c:showPercent val="0"/>
          <c:showBubbleSize val="0"/>
        </c:dLbls>
        <c:smooth val="0"/>
        <c:axId val="1041351503"/>
        <c:axId val="1290796991"/>
      </c:lineChart>
      <c:catAx>
        <c:axId val="104135150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290796991"/>
        <c:crosses val="autoZero"/>
        <c:auto val="1"/>
        <c:lblAlgn val="ctr"/>
        <c:lblOffset val="100"/>
        <c:noMultiLvlLbl val="0"/>
      </c:catAx>
      <c:valAx>
        <c:axId val="12907969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0413515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DE" sz="1600" b="1">
                <a:solidFill>
                  <a:sysClr val="windowText" lastClr="000000"/>
                </a:solidFill>
                <a:latin typeface="Arial" panose="020B0604020202020204" pitchFamily="34" charset="0"/>
                <a:cs typeface="Arial" panose="020B0604020202020204" pitchFamily="34" charset="0"/>
              </a:rPr>
              <a:t>Einwohnerenwicklung 2020-2024</a:t>
            </a:r>
          </a:p>
        </c:rich>
      </c:tx>
      <c:layout>
        <c:manualLayout>
          <c:xMode val="edge"/>
          <c:yMode val="edge"/>
          <c:x val="0.25525321526260153"/>
          <c:y val="1.8570136070875102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strRef>
              <c:f>'Pivot Einwohnerentwicklung'!$T$23</c:f>
              <c:strCache>
                <c:ptCount val="1"/>
                <c:pt idx="0">
                  <c:v>Deutsche</c:v>
                </c:pt>
              </c:strCache>
            </c:strRef>
          </c:tx>
          <c:spPr>
            <a:solidFill>
              <a:srgbClr val="4472C4">
                <a:lumMod val="20000"/>
                <a:lumOff val="80000"/>
              </a:srgbClr>
            </a:solidFill>
            <a:ln>
              <a:noFill/>
            </a:ln>
            <a:effectLst/>
          </c:spPr>
          <c:invertIfNegative val="0"/>
          <c:dLbls>
            <c:dLbl>
              <c:idx val="1"/>
              <c:layout>
                <c:manualLayout>
                  <c:x val="-1.701300279499331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47-4436-82B3-6C7C55967B3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Einwohnerentwicklung'!$S$24:$S$30</c:f>
              <c:strCache>
                <c:ptCount val="7"/>
                <c:pt idx="0">
                  <c:v>IN</c:v>
                </c:pt>
                <c:pt idx="1">
                  <c:v>EI </c:v>
                </c:pt>
                <c:pt idx="2">
                  <c:v>ND</c:v>
                </c:pt>
                <c:pt idx="3">
                  <c:v>PAF</c:v>
                </c:pt>
                <c:pt idx="4">
                  <c:v>R 10</c:v>
                </c:pt>
                <c:pt idx="5">
                  <c:v>Obb</c:v>
                </c:pt>
                <c:pt idx="6">
                  <c:v>Bayern</c:v>
                </c:pt>
              </c:strCache>
            </c:strRef>
          </c:cat>
          <c:val>
            <c:numRef>
              <c:f>'Pivot Einwohnerentwicklung'!$T$24:$T$30</c:f>
              <c:numCache>
                <c:formatCode>0.0%</c:formatCode>
                <c:ptCount val="7"/>
                <c:pt idx="0">
                  <c:v>-2.2932793170802324E-2</c:v>
                </c:pt>
                <c:pt idx="1">
                  <c:v>4.365365340490257E-3</c:v>
                </c:pt>
                <c:pt idx="2">
                  <c:v>-4.8155384438570703E-3</c:v>
                </c:pt>
                <c:pt idx="3">
                  <c:v>-4.4986750477599147E-3</c:v>
                </c:pt>
                <c:pt idx="4">
                  <c:v>-6.8047213977114884E-3</c:v>
                </c:pt>
                <c:pt idx="5">
                  <c:v>-1.3785100520708582E-2</c:v>
                </c:pt>
                <c:pt idx="6">
                  <c:v>-1.4040606488706864E-2</c:v>
                </c:pt>
              </c:numCache>
            </c:numRef>
          </c:val>
          <c:extLst>
            <c:ext xmlns:c16="http://schemas.microsoft.com/office/drawing/2014/chart" uri="{C3380CC4-5D6E-409C-BE32-E72D297353CC}">
              <c16:uniqueId val="{00000000-1B47-4436-82B3-6C7C55967B39}"/>
            </c:ext>
          </c:extLst>
        </c:ser>
        <c:ser>
          <c:idx val="1"/>
          <c:order val="1"/>
          <c:tx>
            <c:strRef>
              <c:f>'Pivot Einwohnerentwicklung'!$U$23</c:f>
              <c:strCache>
                <c:ptCount val="1"/>
                <c:pt idx="0">
                  <c:v>Einwohner insgesamt</c:v>
                </c:pt>
              </c:strCache>
            </c:strRef>
          </c:tx>
          <c:spPr>
            <a:solidFill>
              <a:srgbClr val="4472C4">
                <a:lumMod val="60000"/>
                <a:lumOff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Einwohnerentwicklung'!$S$24:$S$30</c:f>
              <c:strCache>
                <c:ptCount val="7"/>
                <c:pt idx="0">
                  <c:v>IN</c:v>
                </c:pt>
                <c:pt idx="1">
                  <c:v>EI </c:v>
                </c:pt>
                <c:pt idx="2">
                  <c:v>ND</c:v>
                </c:pt>
                <c:pt idx="3">
                  <c:v>PAF</c:v>
                </c:pt>
                <c:pt idx="4">
                  <c:v>R 10</c:v>
                </c:pt>
                <c:pt idx="5">
                  <c:v>Obb</c:v>
                </c:pt>
                <c:pt idx="6">
                  <c:v>Bayern</c:v>
                </c:pt>
              </c:strCache>
            </c:strRef>
          </c:cat>
          <c:val>
            <c:numRef>
              <c:f>'Pivot Einwohnerentwicklung'!$U$24:$U$30</c:f>
              <c:numCache>
                <c:formatCode>0.0%</c:formatCode>
                <c:ptCount val="7"/>
                <c:pt idx="0">
                  <c:v>3.0908639523336667E-2</c:v>
                </c:pt>
                <c:pt idx="1">
                  <c:v>1.8765628637295473E-2</c:v>
                </c:pt>
                <c:pt idx="2">
                  <c:v>1.6719533408370069E-2</c:v>
                </c:pt>
                <c:pt idx="3">
                  <c:v>1.2801251471408204E-2</c:v>
                </c:pt>
                <c:pt idx="4">
                  <c:v>2.0159805545103548E-2</c:v>
                </c:pt>
                <c:pt idx="5">
                  <c:v>9.4988766273225167E-3</c:v>
                </c:pt>
                <c:pt idx="6">
                  <c:v>8.2757599342413446E-3</c:v>
                </c:pt>
              </c:numCache>
            </c:numRef>
          </c:val>
          <c:extLst>
            <c:ext xmlns:c16="http://schemas.microsoft.com/office/drawing/2014/chart" uri="{C3380CC4-5D6E-409C-BE32-E72D297353CC}">
              <c16:uniqueId val="{00000001-1B47-4436-82B3-6C7C55967B39}"/>
            </c:ext>
          </c:extLst>
        </c:ser>
        <c:dLbls>
          <c:showLegendKey val="0"/>
          <c:showVal val="0"/>
          <c:showCatName val="0"/>
          <c:showSerName val="0"/>
          <c:showPercent val="0"/>
          <c:showBubbleSize val="0"/>
        </c:dLbls>
        <c:gapWidth val="150"/>
        <c:axId val="358585904"/>
        <c:axId val="358587824"/>
      </c:barChart>
      <c:catAx>
        <c:axId val="3585859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b" anchorCtr="0"/>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58587824"/>
        <c:crosses val="autoZero"/>
        <c:auto val="1"/>
        <c:lblAlgn val="ctr"/>
        <c:lblOffset val="100"/>
        <c:noMultiLvlLbl val="0"/>
      </c:catAx>
      <c:valAx>
        <c:axId val="35858782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58585904"/>
        <c:crosses val="autoZero"/>
        <c:crossBetween val="between"/>
      </c:valAx>
      <c:spPr>
        <a:noFill/>
        <a:ln>
          <a:noFill/>
        </a:ln>
        <a:effectLst/>
      </c:spPr>
    </c:plotArea>
    <c:legend>
      <c:legendPos val="b"/>
      <c:layout>
        <c:manualLayout>
          <c:xMode val="edge"/>
          <c:yMode val="edge"/>
          <c:x val="0.4678673843067927"/>
          <c:y val="0.15812787745794077"/>
          <c:w val="0.50044548840400582"/>
          <c:h val="7.6844800137687713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Einwohnerbewegungen!Zeitreihe</c:name>
    <c:fmtId val="3"/>
  </c:pivotSource>
  <c:chart>
    <c:autoTitleDeleted val="1"/>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Einwohnerbewegungen'!$B$4</c:f>
              <c:strCache>
                <c:ptCount val="1"/>
                <c:pt idx="0">
                  <c:v>Ergebnis</c:v>
                </c:pt>
              </c:strCache>
            </c:strRef>
          </c:tx>
          <c:spPr>
            <a:ln w="28575" cap="rnd">
              <a:solidFill>
                <a:schemeClr val="accent1"/>
              </a:solidFill>
              <a:round/>
            </a:ln>
            <a:effectLst/>
          </c:spPr>
          <c:marker>
            <c:symbol val="none"/>
          </c:marker>
          <c:cat>
            <c:strRef>
              <c:f>'Pivot Einwohnerbewegungen'!$A$5:$A$11</c:f>
              <c:strCache>
                <c:ptCount val="6"/>
                <c:pt idx="0">
                  <c:v>2019</c:v>
                </c:pt>
                <c:pt idx="1">
                  <c:v>2020</c:v>
                </c:pt>
                <c:pt idx="2">
                  <c:v>2021</c:v>
                </c:pt>
                <c:pt idx="3">
                  <c:v>2022</c:v>
                </c:pt>
                <c:pt idx="4">
                  <c:v>2023</c:v>
                </c:pt>
                <c:pt idx="5">
                  <c:v>2024</c:v>
                </c:pt>
              </c:strCache>
            </c:strRef>
          </c:cat>
          <c:val>
            <c:numRef>
              <c:f>'Pivot Einwohnerbewegungen'!$B$5:$B$11</c:f>
              <c:numCache>
                <c:formatCode>General</c:formatCode>
                <c:ptCount val="6"/>
                <c:pt idx="0">
                  <c:v>364</c:v>
                </c:pt>
                <c:pt idx="1">
                  <c:v>262</c:v>
                </c:pt>
                <c:pt idx="2">
                  <c:v>301</c:v>
                </c:pt>
                <c:pt idx="3">
                  <c:v>73</c:v>
                </c:pt>
                <c:pt idx="4">
                  <c:v>-39</c:v>
                </c:pt>
                <c:pt idx="5">
                  <c:v>2</c:v>
                </c:pt>
              </c:numCache>
            </c:numRef>
          </c:val>
          <c:smooth val="0"/>
          <c:extLst>
            <c:ext xmlns:c16="http://schemas.microsoft.com/office/drawing/2014/chart" uri="{C3380CC4-5D6E-409C-BE32-E72D297353CC}">
              <c16:uniqueId val="{00000000-230A-4616-B914-5DB5C7523D67}"/>
            </c:ext>
          </c:extLst>
        </c:ser>
        <c:dLbls>
          <c:showLegendKey val="0"/>
          <c:showVal val="0"/>
          <c:showCatName val="0"/>
          <c:showSerName val="0"/>
          <c:showPercent val="0"/>
          <c:showBubbleSize val="0"/>
        </c:dLbls>
        <c:smooth val="0"/>
        <c:axId val="459667839"/>
        <c:axId val="459672159"/>
      </c:lineChart>
      <c:catAx>
        <c:axId val="45966783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59672159"/>
        <c:crosses val="autoZero"/>
        <c:auto val="1"/>
        <c:lblAlgn val="ctr"/>
        <c:lblOffset val="100"/>
        <c:noMultiLvlLbl val="0"/>
      </c:catAx>
      <c:valAx>
        <c:axId val="4596721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596678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DE" sz="1600" b="1">
                <a:solidFill>
                  <a:sysClr val="windowText" lastClr="000000"/>
                </a:solidFill>
                <a:latin typeface="Arial" panose="020B0604020202020204" pitchFamily="34" charset="0"/>
                <a:cs typeface="Arial" panose="020B0604020202020204" pitchFamily="34" charset="0"/>
              </a:rPr>
              <a:t>Natürlicher Saldo in der Region</a:t>
            </a:r>
            <a:r>
              <a:rPr lang="de-DE" sz="1600" b="1" baseline="0">
                <a:solidFill>
                  <a:sysClr val="windowText" lastClr="000000"/>
                </a:solidFill>
                <a:latin typeface="Arial" panose="020B0604020202020204" pitchFamily="34" charset="0"/>
                <a:cs typeface="Arial" panose="020B0604020202020204" pitchFamily="34" charset="0"/>
              </a:rPr>
              <a:t> 10 Ingolstadt</a:t>
            </a:r>
            <a:endParaRPr lang="de-DE" b="1" baseline="0">
              <a:solidFill>
                <a:sysClr val="windowText" lastClr="000000"/>
              </a:solidFill>
              <a:latin typeface="Arial" panose="020B0604020202020204" pitchFamily="34" charset="0"/>
              <a:cs typeface="Arial" panose="020B0604020202020204" pitchFamily="34" charset="0"/>
            </a:endParaRPr>
          </a:p>
          <a:p>
            <a:pPr>
              <a:defRPr b="1">
                <a:solidFill>
                  <a:sysClr val="windowText" lastClr="000000"/>
                </a:solidFill>
                <a:latin typeface="Arial" panose="020B0604020202020204" pitchFamily="34" charset="0"/>
                <a:cs typeface="Arial" panose="020B0604020202020204" pitchFamily="34" charset="0"/>
              </a:defRPr>
            </a:pPr>
            <a:r>
              <a:rPr lang="de-DE" sz="1200" b="1" baseline="0">
                <a:solidFill>
                  <a:sysClr val="windowText" lastClr="000000"/>
                </a:solidFill>
                <a:latin typeface="Arial" panose="020B0604020202020204" pitchFamily="34" charset="0"/>
                <a:cs typeface="Arial" panose="020B0604020202020204" pitchFamily="34" charset="0"/>
              </a:rPr>
              <a:t>Geburten abzgl. Sterbefälle</a:t>
            </a:r>
            <a:endParaRPr lang="de-DE" sz="1200" b="1">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strRef>
              <c:f>'Pivot Einwohnerbewegungen'!$M$11</c:f>
              <c:strCache>
                <c:ptCount val="1"/>
                <c:pt idx="0">
                  <c:v>2 020</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Einwohnerbewegungen'!$L$12:$L$15</c:f>
              <c:strCache>
                <c:ptCount val="4"/>
                <c:pt idx="0">
                  <c:v>IN</c:v>
                </c:pt>
                <c:pt idx="1">
                  <c:v>EI</c:v>
                </c:pt>
                <c:pt idx="2">
                  <c:v>ND</c:v>
                </c:pt>
                <c:pt idx="3">
                  <c:v>PAF</c:v>
                </c:pt>
              </c:strCache>
            </c:strRef>
          </c:cat>
          <c:val>
            <c:numRef>
              <c:f>'Pivot Einwohnerbewegungen'!$M$12:$M$15</c:f>
              <c:numCache>
                <c:formatCode>#,##0</c:formatCode>
                <c:ptCount val="4"/>
                <c:pt idx="0">
                  <c:v>227</c:v>
                </c:pt>
                <c:pt idx="1">
                  <c:v>262</c:v>
                </c:pt>
                <c:pt idx="2">
                  <c:v>-67</c:v>
                </c:pt>
                <c:pt idx="3">
                  <c:v>-16</c:v>
                </c:pt>
              </c:numCache>
            </c:numRef>
          </c:val>
          <c:extLst>
            <c:ext xmlns:c16="http://schemas.microsoft.com/office/drawing/2014/chart" uri="{C3380CC4-5D6E-409C-BE32-E72D297353CC}">
              <c16:uniqueId val="{00000000-1AB7-4B46-BB5B-4B01279B9895}"/>
            </c:ext>
          </c:extLst>
        </c:ser>
        <c:ser>
          <c:idx val="1"/>
          <c:order val="1"/>
          <c:tx>
            <c:strRef>
              <c:f>'Pivot Einwohnerbewegungen'!$N$11</c:f>
              <c:strCache>
                <c:ptCount val="1"/>
                <c:pt idx="0">
                  <c:v>2 021</c:v>
                </c:pt>
              </c:strCache>
            </c:strRef>
          </c:tx>
          <c:spPr>
            <a:solidFill>
              <a:schemeClr val="accent6">
                <a:lumMod val="40000"/>
                <a:lumOff val="60000"/>
              </a:schemeClr>
            </a:solidFill>
            <a:ln>
              <a:noFill/>
            </a:ln>
            <a:effectLst/>
          </c:spPr>
          <c:invertIfNegative val="0"/>
          <c:dLbls>
            <c:delete val="1"/>
          </c:dLbls>
          <c:cat>
            <c:strRef>
              <c:f>'Pivot Einwohnerbewegungen'!$L$12:$L$15</c:f>
              <c:strCache>
                <c:ptCount val="4"/>
                <c:pt idx="0">
                  <c:v>IN</c:v>
                </c:pt>
                <c:pt idx="1">
                  <c:v>EI</c:v>
                </c:pt>
                <c:pt idx="2">
                  <c:v>ND</c:v>
                </c:pt>
                <c:pt idx="3">
                  <c:v>PAF</c:v>
                </c:pt>
              </c:strCache>
            </c:strRef>
          </c:cat>
          <c:val>
            <c:numRef>
              <c:f>'Pivot Einwohnerbewegungen'!$N$12:$N$15</c:f>
              <c:numCache>
                <c:formatCode>#,##0</c:formatCode>
                <c:ptCount val="4"/>
                <c:pt idx="0">
                  <c:v>173</c:v>
                </c:pt>
                <c:pt idx="1">
                  <c:v>301</c:v>
                </c:pt>
                <c:pt idx="2">
                  <c:v>52</c:v>
                </c:pt>
                <c:pt idx="3">
                  <c:v>178</c:v>
                </c:pt>
              </c:numCache>
            </c:numRef>
          </c:val>
          <c:extLst>
            <c:ext xmlns:c16="http://schemas.microsoft.com/office/drawing/2014/chart" uri="{C3380CC4-5D6E-409C-BE32-E72D297353CC}">
              <c16:uniqueId val="{00000001-1AB7-4B46-BB5B-4B01279B9895}"/>
            </c:ext>
          </c:extLst>
        </c:ser>
        <c:ser>
          <c:idx val="2"/>
          <c:order val="2"/>
          <c:tx>
            <c:strRef>
              <c:f>'Pivot Einwohnerbewegungen'!$O$11</c:f>
              <c:strCache>
                <c:ptCount val="1"/>
                <c:pt idx="0">
                  <c:v>2 022</c:v>
                </c:pt>
              </c:strCache>
            </c:strRef>
          </c:tx>
          <c:spPr>
            <a:solidFill>
              <a:schemeClr val="accent6">
                <a:lumMod val="60000"/>
                <a:lumOff val="40000"/>
              </a:schemeClr>
            </a:solidFill>
            <a:ln>
              <a:noFill/>
            </a:ln>
            <a:effectLst/>
          </c:spPr>
          <c:invertIfNegative val="0"/>
          <c:dLbls>
            <c:delete val="1"/>
          </c:dLbls>
          <c:cat>
            <c:strRef>
              <c:f>'Pivot Einwohnerbewegungen'!$L$12:$L$15</c:f>
              <c:strCache>
                <c:ptCount val="4"/>
                <c:pt idx="0">
                  <c:v>IN</c:v>
                </c:pt>
                <c:pt idx="1">
                  <c:v>EI</c:v>
                </c:pt>
                <c:pt idx="2">
                  <c:v>ND</c:v>
                </c:pt>
                <c:pt idx="3">
                  <c:v>PAF</c:v>
                </c:pt>
              </c:strCache>
            </c:strRef>
          </c:cat>
          <c:val>
            <c:numRef>
              <c:f>'Pivot Einwohnerbewegungen'!$O$12:$O$15</c:f>
              <c:numCache>
                <c:formatCode>#,##0</c:formatCode>
                <c:ptCount val="4"/>
                <c:pt idx="0">
                  <c:v>49</c:v>
                </c:pt>
                <c:pt idx="1">
                  <c:v>73</c:v>
                </c:pt>
                <c:pt idx="2">
                  <c:v>-156</c:v>
                </c:pt>
                <c:pt idx="3">
                  <c:v>-20</c:v>
                </c:pt>
              </c:numCache>
            </c:numRef>
          </c:val>
          <c:extLst>
            <c:ext xmlns:c16="http://schemas.microsoft.com/office/drawing/2014/chart" uri="{C3380CC4-5D6E-409C-BE32-E72D297353CC}">
              <c16:uniqueId val="{00000002-1AB7-4B46-BB5B-4B01279B9895}"/>
            </c:ext>
          </c:extLst>
        </c:ser>
        <c:ser>
          <c:idx val="3"/>
          <c:order val="3"/>
          <c:tx>
            <c:strRef>
              <c:f>'Pivot Einwohnerbewegungen'!$P$11</c:f>
              <c:strCache>
                <c:ptCount val="1"/>
                <c:pt idx="0">
                  <c:v>2 023</c:v>
                </c:pt>
              </c:strCache>
            </c:strRef>
          </c:tx>
          <c:spPr>
            <a:solidFill>
              <a:srgbClr val="8BC167"/>
            </a:solidFill>
            <a:ln>
              <a:noFill/>
            </a:ln>
            <a:effectLst/>
          </c:spPr>
          <c:invertIfNegative val="0"/>
          <c:dLbls>
            <c:delete val="1"/>
          </c:dLbls>
          <c:cat>
            <c:strRef>
              <c:f>'Pivot Einwohnerbewegungen'!$L$12:$L$15</c:f>
              <c:strCache>
                <c:ptCount val="4"/>
                <c:pt idx="0">
                  <c:v>IN</c:v>
                </c:pt>
                <c:pt idx="1">
                  <c:v>EI</c:v>
                </c:pt>
                <c:pt idx="2">
                  <c:v>ND</c:v>
                </c:pt>
                <c:pt idx="3">
                  <c:v>PAF</c:v>
                </c:pt>
              </c:strCache>
            </c:strRef>
          </c:cat>
          <c:val>
            <c:numRef>
              <c:f>'Pivot Einwohnerbewegungen'!$P$12:$P$15</c:f>
              <c:numCache>
                <c:formatCode>#,##0</c:formatCode>
                <c:ptCount val="4"/>
                <c:pt idx="0">
                  <c:v>26</c:v>
                </c:pt>
                <c:pt idx="1">
                  <c:v>-39</c:v>
                </c:pt>
                <c:pt idx="2">
                  <c:v>-201</c:v>
                </c:pt>
                <c:pt idx="3">
                  <c:v>-68</c:v>
                </c:pt>
              </c:numCache>
            </c:numRef>
          </c:val>
          <c:extLst>
            <c:ext xmlns:c16="http://schemas.microsoft.com/office/drawing/2014/chart" uri="{C3380CC4-5D6E-409C-BE32-E72D297353CC}">
              <c16:uniqueId val="{00000003-1AB7-4B46-BB5B-4B01279B9895}"/>
            </c:ext>
          </c:extLst>
        </c:ser>
        <c:ser>
          <c:idx val="4"/>
          <c:order val="4"/>
          <c:tx>
            <c:strRef>
              <c:f>'Pivot Einwohnerbewegungen'!$Q$11</c:f>
              <c:strCache>
                <c:ptCount val="1"/>
                <c:pt idx="0">
                  <c:v>2 024</c:v>
                </c:pt>
              </c:strCache>
            </c:strRef>
          </c:tx>
          <c:spPr>
            <a:solidFill>
              <a:srgbClr val="5A8C3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Einwohnerbewegungen'!$L$12:$L$15</c:f>
              <c:strCache>
                <c:ptCount val="4"/>
                <c:pt idx="0">
                  <c:v>IN</c:v>
                </c:pt>
                <c:pt idx="1">
                  <c:v>EI</c:v>
                </c:pt>
                <c:pt idx="2">
                  <c:v>ND</c:v>
                </c:pt>
                <c:pt idx="3">
                  <c:v>PAF</c:v>
                </c:pt>
              </c:strCache>
            </c:strRef>
          </c:cat>
          <c:val>
            <c:numRef>
              <c:f>'Pivot Einwohnerbewegungen'!$Q$12:$Q$15</c:f>
              <c:numCache>
                <c:formatCode>#,##0</c:formatCode>
                <c:ptCount val="4"/>
                <c:pt idx="0">
                  <c:v>45</c:v>
                </c:pt>
                <c:pt idx="1">
                  <c:v>2</c:v>
                </c:pt>
                <c:pt idx="2">
                  <c:v>-225</c:v>
                </c:pt>
                <c:pt idx="3">
                  <c:v>-51</c:v>
                </c:pt>
              </c:numCache>
            </c:numRef>
          </c:val>
          <c:extLst>
            <c:ext xmlns:c16="http://schemas.microsoft.com/office/drawing/2014/chart" uri="{C3380CC4-5D6E-409C-BE32-E72D297353CC}">
              <c16:uniqueId val="{00000004-1AB7-4B46-BB5B-4B01279B9895}"/>
            </c:ext>
          </c:extLst>
        </c:ser>
        <c:dLbls>
          <c:dLblPos val="outEnd"/>
          <c:showLegendKey val="0"/>
          <c:showVal val="1"/>
          <c:showCatName val="0"/>
          <c:showSerName val="0"/>
          <c:showPercent val="0"/>
          <c:showBubbleSize val="0"/>
        </c:dLbls>
        <c:gapWidth val="100"/>
        <c:overlap val="-15"/>
        <c:axId val="372285023"/>
        <c:axId val="372277343"/>
      </c:barChart>
      <c:catAx>
        <c:axId val="37228502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72277343"/>
        <c:crosses val="autoZero"/>
        <c:auto val="1"/>
        <c:lblAlgn val="ctr"/>
        <c:lblOffset val="100"/>
        <c:noMultiLvlLbl val="0"/>
      </c:catAx>
      <c:valAx>
        <c:axId val="3722773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7228502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1" i="0" u="none" strike="noStrike" kern="1200" spc="0" baseline="0">
                <a:solidFill>
                  <a:sysClr val="windowText" lastClr="000000"/>
                </a:solidFill>
                <a:latin typeface="Arial" panose="020B0604020202020204" pitchFamily="34" charset="0"/>
                <a:cs typeface="Arial" panose="020B0604020202020204" pitchFamily="34" charset="0"/>
              </a:rPr>
              <a:t>Wanderungssaldo in der Region 10 Ingolstadt</a:t>
            </a:r>
            <a:endParaRPr lang="de-DE" sz="1200" b="1" i="0" u="none" strike="noStrike" kern="1200" spc="0" baseline="0">
              <a:solidFill>
                <a:sysClr val="windowText" lastClr="000000"/>
              </a:solidFill>
              <a:latin typeface="Arial" panose="020B0604020202020204" pitchFamily="34" charset="0"/>
              <a:cs typeface="Arial" panose="020B0604020202020204" pitchFamily="34" charset="0"/>
            </a:endParaRPr>
          </a:p>
          <a:p>
            <a:pPr>
              <a:defRPr/>
            </a:pPr>
            <a:r>
              <a:rPr lang="de-DE" sz="1100" b="1" i="0" u="none" strike="noStrike" kern="1200" spc="0" baseline="0">
                <a:solidFill>
                  <a:sysClr val="windowText" lastClr="000000"/>
                </a:solidFill>
                <a:latin typeface="Arial" panose="020B0604020202020204" pitchFamily="34" charset="0"/>
                <a:cs typeface="Arial" panose="020B0604020202020204" pitchFamily="34" charset="0"/>
              </a:rPr>
              <a:t>zuzüge abzgl. Wegzüge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'Pivot Einwohnerbewegungen'!$U$11</c:f>
              <c:strCache>
                <c:ptCount val="1"/>
                <c:pt idx="0">
                  <c:v>2 020</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Einwohnerbewegungen'!$T$12:$T$15</c:f>
              <c:strCache>
                <c:ptCount val="4"/>
                <c:pt idx="0">
                  <c:v>IN</c:v>
                </c:pt>
                <c:pt idx="1">
                  <c:v>EI</c:v>
                </c:pt>
                <c:pt idx="2">
                  <c:v>ND</c:v>
                </c:pt>
                <c:pt idx="3">
                  <c:v>PAF</c:v>
                </c:pt>
              </c:strCache>
            </c:strRef>
          </c:cat>
          <c:val>
            <c:numRef>
              <c:f>'Pivot Einwohnerbewegungen'!$U$12:$U$15</c:f>
              <c:numCache>
                <c:formatCode>#,##0</c:formatCode>
                <c:ptCount val="4"/>
                <c:pt idx="0">
                  <c:v>-611</c:v>
                </c:pt>
                <c:pt idx="1">
                  <c:v>107</c:v>
                </c:pt>
                <c:pt idx="2">
                  <c:v>510</c:v>
                </c:pt>
                <c:pt idx="3">
                  <c:v>1030</c:v>
                </c:pt>
              </c:numCache>
            </c:numRef>
          </c:val>
          <c:extLst>
            <c:ext xmlns:c16="http://schemas.microsoft.com/office/drawing/2014/chart" uri="{C3380CC4-5D6E-409C-BE32-E72D297353CC}">
              <c16:uniqueId val="{00000000-C128-422B-8D74-6BC3918AFAB6}"/>
            </c:ext>
          </c:extLst>
        </c:ser>
        <c:ser>
          <c:idx val="1"/>
          <c:order val="1"/>
          <c:tx>
            <c:strRef>
              <c:f>'Pivot Einwohnerbewegungen'!$V$11</c:f>
              <c:strCache>
                <c:ptCount val="1"/>
                <c:pt idx="0">
                  <c:v>2 021</c:v>
                </c:pt>
              </c:strCache>
            </c:strRef>
          </c:tx>
          <c:spPr>
            <a:solidFill>
              <a:schemeClr val="accent1">
                <a:lumMod val="40000"/>
                <a:lumOff val="60000"/>
              </a:schemeClr>
            </a:solidFill>
            <a:ln>
              <a:noFill/>
            </a:ln>
            <a:effectLst/>
          </c:spPr>
          <c:invertIfNegative val="0"/>
          <c:cat>
            <c:strRef>
              <c:f>'Pivot Einwohnerbewegungen'!$T$12:$T$15</c:f>
              <c:strCache>
                <c:ptCount val="4"/>
                <c:pt idx="0">
                  <c:v>IN</c:v>
                </c:pt>
                <c:pt idx="1">
                  <c:v>EI</c:v>
                </c:pt>
                <c:pt idx="2">
                  <c:v>ND</c:v>
                </c:pt>
                <c:pt idx="3">
                  <c:v>PAF</c:v>
                </c:pt>
              </c:strCache>
            </c:strRef>
          </c:cat>
          <c:val>
            <c:numRef>
              <c:f>'Pivot Einwohnerbewegungen'!$V$12:$V$15</c:f>
              <c:numCache>
                <c:formatCode>#,##0</c:formatCode>
                <c:ptCount val="4"/>
                <c:pt idx="0">
                  <c:v>905</c:v>
                </c:pt>
                <c:pt idx="1">
                  <c:v>190</c:v>
                </c:pt>
                <c:pt idx="2">
                  <c:v>737</c:v>
                </c:pt>
                <c:pt idx="3">
                  <c:v>495</c:v>
                </c:pt>
              </c:numCache>
            </c:numRef>
          </c:val>
          <c:extLst>
            <c:ext xmlns:c16="http://schemas.microsoft.com/office/drawing/2014/chart" uri="{C3380CC4-5D6E-409C-BE32-E72D297353CC}">
              <c16:uniqueId val="{00000001-C128-422B-8D74-6BC3918AFAB6}"/>
            </c:ext>
          </c:extLst>
        </c:ser>
        <c:ser>
          <c:idx val="2"/>
          <c:order val="2"/>
          <c:tx>
            <c:strRef>
              <c:f>'Pivot Einwohnerbewegungen'!$W$11</c:f>
              <c:strCache>
                <c:ptCount val="1"/>
                <c:pt idx="0">
                  <c:v>2 022</c:v>
                </c:pt>
              </c:strCache>
            </c:strRef>
          </c:tx>
          <c:spPr>
            <a:solidFill>
              <a:schemeClr val="accent1">
                <a:lumMod val="60000"/>
                <a:lumOff val="40000"/>
              </a:schemeClr>
            </a:solidFill>
            <a:ln>
              <a:noFill/>
            </a:ln>
            <a:effectLst/>
          </c:spPr>
          <c:invertIfNegative val="0"/>
          <c:cat>
            <c:strRef>
              <c:f>'Pivot Einwohnerbewegungen'!$T$12:$T$15</c:f>
              <c:strCache>
                <c:ptCount val="4"/>
                <c:pt idx="0">
                  <c:v>IN</c:v>
                </c:pt>
                <c:pt idx="1">
                  <c:v>EI</c:v>
                </c:pt>
                <c:pt idx="2">
                  <c:v>ND</c:v>
                </c:pt>
                <c:pt idx="3">
                  <c:v>PAF</c:v>
                </c:pt>
              </c:strCache>
            </c:strRef>
          </c:cat>
          <c:val>
            <c:numRef>
              <c:f>'Pivot Einwohnerbewegungen'!$W$12:$W$15</c:f>
              <c:numCache>
                <c:formatCode>#,##0</c:formatCode>
                <c:ptCount val="4"/>
                <c:pt idx="0">
                  <c:v>2977</c:v>
                </c:pt>
                <c:pt idx="1">
                  <c:v>1947</c:v>
                </c:pt>
                <c:pt idx="2">
                  <c:v>1648</c:v>
                </c:pt>
                <c:pt idx="3">
                  <c:v>2351</c:v>
                </c:pt>
              </c:numCache>
            </c:numRef>
          </c:val>
          <c:extLst>
            <c:ext xmlns:c16="http://schemas.microsoft.com/office/drawing/2014/chart" uri="{C3380CC4-5D6E-409C-BE32-E72D297353CC}">
              <c16:uniqueId val="{00000002-C128-422B-8D74-6BC3918AFAB6}"/>
            </c:ext>
          </c:extLst>
        </c:ser>
        <c:ser>
          <c:idx val="3"/>
          <c:order val="3"/>
          <c:tx>
            <c:strRef>
              <c:f>'Pivot Einwohnerbewegungen'!$X$11</c:f>
              <c:strCache>
                <c:ptCount val="1"/>
                <c:pt idx="0">
                  <c:v>2 023</c:v>
                </c:pt>
              </c:strCache>
            </c:strRef>
          </c:tx>
          <c:spPr>
            <a:solidFill>
              <a:srgbClr val="3B6ABF"/>
            </a:solidFill>
            <a:ln>
              <a:noFill/>
            </a:ln>
            <a:effectLst/>
          </c:spPr>
          <c:invertIfNegative val="0"/>
          <c:cat>
            <c:strRef>
              <c:f>'Pivot Einwohnerbewegungen'!$T$12:$T$15</c:f>
              <c:strCache>
                <c:ptCount val="4"/>
                <c:pt idx="0">
                  <c:v>IN</c:v>
                </c:pt>
                <c:pt idx="1">
                  <c:v>EI</c:v>
                </c:pt>
                <c:pt idx="2">
                  <c:v>ND</c:v>
                </c:pt>
                <c:pt idx="3">
                  <c:v>PAF</c:v>
                </c:pt>
              </c:strCache>
            </c:strRef>
          </c:cat>
          <c:val>
            <c:numRef>
              <c:f>'Pivot Einwohnerbewegungen'!$X$12:$X$15</c:f>
              <c:numCache>
                <c:formatCode>#,##0</c:formatCode>
                <c:ptCount val="4"/>
                <c:pt idx="0">
                  <c:v>1256</c:v>
                </c:pt>
                <c:pt idx="1">
                  <c:v>1054</c:v>
                </c:pt>
                <c:pt idx="2">
                  <c:v>1368</c:v>
                </c:pt>
                <c:pt idx="3">
                  <c:v>1017</c:v>
                </c:pt>
              </c:numCache>
            </c:numRef>
          </c:val>
          <c:extLst>
            <c:ext xmlns:c16="http://schemas.microsoft.com/office/drawing/2014/chart" uri="{C3380CC4-5D6E-409C-BE32-E72D297353CC}">
              <c16:uniqueId val="{00000003-C128-422B-8D74-6BC3918AFAB6}"/>
            </c:ext>
          </c:extLst>
        </c:ser>
        <c:ser>
          <c:idx val="4"/>
          <c:order val="4"/>
          <c:tx>
            <c:strRef>
              <c:f>'Pivot Einwohnerbewegungen'!$Y$11</c:f>
              <c:strCache>
                <c:ptCount val="1"/>
                <c:pt idx="0">
                  <c:v>2 024</c:v>
                </c:pt>
              </c:strCache>
            </c:strRef>
          </c:tx>
          <c:spPr>
            <a:solidFill>
              <a:srgbClr val="335A9F"/>
            </a:solidFill>
            <a:ln>
              <a:noFill/>
            </a:ln>
            <a:effectLst/>
          </c:spPr>
          <c:invertIfNegative val="0"/>
          <c:dLbls>
            <c:dLbl>
              <c:idx val="3"/>
              <c:layout>
                <c:manualLayout>
                  <c:x val="-2.8894805415510113E-3"/>
                  <c:y val="-2.3302876853075003E-3"/>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15:layout>
                    <c:manualLayout>
                      <c:w val="4.3510791366906477E-2"/>
                      <c:h val="6.2912813738441209E-2"/>
                    </c:manualLayout>
                  </c15:layout>
                </c:ext>
                <c:ext xmlns:c16="http://schemas.microsoft.com/office/drawing/2014/chart" uri="{C3380CC4-5D6E-409C-BE32-E72D297353CC}">
                  <c16:uniqueId val="{00000016-C128-422B-8D74-6BC3918AFAB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Einwohnerbewegungen'!$T$12:$T$15</c:f>
              <c:strCache>
                <c:ptCount val="4"/>
                <c:pt idx="0">
                  <c:v>IN</c:v>
                </c:pt>
                <c:pt idx="1">
                  <c:v>EI</c:v>
                </c:pt>
                <c:pt idx="2">
                  <c:v>ND</c:v>
                </c:pt>
                <c:pt idx="3">
                  <c:v>PAF</c:v>
                </c:pt>
              </c:strCache>
            </c:strRef>
          </c:cat>
          <c:val>
            <c:numRef>
              <c:f>'Pivot Einwohnerbewegungen'!$Y$12:$Y$15</c:f>
              <c:numCache>
                <c:formatCode>#,##0</c:formatCode>
                <c:ptCount val="4"/>
                <c:pt idx="0">
                  <c:v>1597</c:v>
                </c:pt>
                <c:pt idx="1">
                  <c:v>406</c:v>
                </c:pt>
                <c:pt idx="2">
                  <c:v>402</c:v>
                </c:pt>
                <c:pt idx="3">
                  <c:v>927</c:v>
                </c:pt>
              </c:numCache>
            </c:numRef>
          </c:val>
          <c:extLst>
            <c:ext xmlns:c16="http://schemas.microsoft.com/office/drawing/2014/chart" uri="{C3380CC4-5D6E-409C-BE32-E72D297353CC}">
              <c16:uniqueId val="{00000004-C128-422B-8D74-6BC3918AFAB6}"/>
            </c:ext>
          </c:extLst>
        </c:ser>
        <c:dLbls>
          <c:showLegendKey val="0"/>
          <c:showVal val="0"/>
          <c:showCatName val="0"/>
          <c:showSerName val="0"/>
          <c:showPercent val="0"/>
          <c:showBubbleSize val="0"/>
        </c:dLbls>
        <c:gapWidth val="100"/>
        <c:overlap val="-15"/>
        <c:axId val="386748351"/>
        <c:axId val="386749791"/>
      </c:barChart>
      <c:catAx>
        <c:axId val="386748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86749791"/>
        <c:crosses val="autoZero"/>
        <c:auto val="1"/>
        <c:lblAlgn val="ctr"/>
        <c:lblOffset val="100"/>
        <c:noMultiLvlLbl val="0"/>
      </c:catAx>
      <c:valAx>
        <c:axId val="3867497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38674835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Altersstruktur!Zeitreihe</c:name>
    <c:fmtId val="3"/>
  </c:pivotSource>
  <c:chart>
    <c:autoTitleDeleted val="1"/>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0991907261592301"/>
          <c:y val="0.25667418687723254"/>
          <c:w val="0.86825553055868021"/>
          <c:h val="0.60485147584132359"/>
        </c:manualLayout>
      </c:layout>
      <c:lineChart>
        <c:grouping val="standard"/>
        <c:varyColors val="0"/>
        <c:ser>
          <c:idx val="0"/>
          <c:order val="0"/>
          <c:tx>
            <c:strRef>
              <c:f>'Pivot Altersstruktur'!$B$4</c:f>
              <c:strCache>
                <c:ptCount val="1"/>
                <c:pt idx="0">
                  <c:v>Ergebnis</c:v>
                </c:pt>
              </c:strCache>
            </c:strRef>
          </c:tx>
          <c:spPr>
            <a:ln w="28575" cap="rnd">
              <a:solidFill>
                <a:schemeClr val="accent1"/>
              </a:solidFill>
              <a:round/>
            </a:ln>
            <a:effectLst/>
          </c:spPr>
          <c:marker>
            <c:symbol val="none"/>
          </c:marker>
          <c:cat>
            <c:strRef>
              <c:f>'Pivot Altersstruktur'!$A$5:$A$11</c:f>
              <c:strCache>
                <c:ptCount val="6"/>
                <c:pt idx="0">
                  <c:v>2019</c:v>
                </c:pt>
                <c:pt idx="1">
                  <c:v>2020</c:v>
                </c:pt>
                <c:pt idx="2">
                  <c:v>2021</c:v>
                </c:pt>
                <c:pt idx="3">
                  <c:v>2022</c:v>
                </c:pt>
                <c:pt idx="4">
                  <c:v>2023</c:v>
                </c:pt>
                <c:pt idx="5">
                  <c:v>2024</c:v>
                </c:pt>
              </c:strCache>
            </c:strRef>
          </c:cat>
          <c:val>
            <c:numRef>
              <c:f>'Pivot Altersstruktur'!$B$5:$B$11</c:f>
              <c:numCache>
                <c:formatCode>#,##0</c:formatCode>
                <c:ptCount val="6"/>
                <c:pt idx="0">
                  <c:v>374117</c:v>
                </c:pt>
                <c:pt idx="1">
                  <c:v>383003</c:v>
                </c:pt>
                <c:pt idx="2">
                  <c:v>388836</c:v>
                </c:pt>
                <c:pt idx="3">
                  <c:v>384466</c:v>
                </c:pt>
                <c:pt idx="4">
                  <c:v>385851</c:v>
                </c:pt>
                <c:pt idx="5">
                  <c:v>392004</c:v>
                </c:pt>
              </c:numCache>
            </c:numRef>
          </c:val>
          <c:smooth val="0"/>
          <c:extLst>
            <c:ext xmlns:c16="http://schemas.microsoft.com/office/drawing/2014/chart" uri="{C3380CC4-5D6E-409C-BE32-E72D297353CC}">
              <c16:uniqueId val="{00000000-573C-4063-8394-CBB86B6A686F}"/>
            </c:ext>
          </c:extLst>
        </c:ser>
        <c:dLbls>
          <c:showLegendKey val="0"/>
          <c:showVal val="0"/>
          <c:showCatName val="0"/>
          <c:showSerName val="0"/>
          <c:showPercent val="0"/>
          <c:showBubbleSize val="0"/>
        </c:dLbls>
        <c:smooth val="0"/>
        <c:axId val="1112632240"/>
        <c:axId val="1112637520"/>
      </c:lineChart>
      <c:catAx>
        <c:axId val="111263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112637520"/>
        <c:crosses val="autoZero"/>
        <c:auto val="1"/>
        <c:lblAlgn val="ctr"/>
        <c:lblOffset val="100"/>
        <c:noMultiLvlLbl val="0"/>
      </c:catAx>
      <c:valAx>
        <c:axId val="1112637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1126322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Altersstruktur!Kreisdiagramm</c:name>
    <c:fmtId val="4"/>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pivotFmt>
      <c:pivotFmt>
        <c:idx val="8"/>
        <c:spPr>
          <a:solidFill>
            <a:schemeClr val="accent1"/>
          </a:solidFill>
          <a:ln>
            <a:noFill/>
          </a:ln>
          <a:effectLst/>
        </c:spPr>
      </c:pivotFmt>
      <c:pivotFmt>
        <c:idx val="9"/>
        <c:spPr>
          <a:solidFill>
            <a:schemeClr val="accent1"/>
          </a:solidFill>
          <a:ln>
            <a:noFill/>
          </a:ln>
          <a:effectLst/>
        </c:spPr>
      </c:pivotFmt>
      <c:pivotFmt>
        <c:idx val="10"/>
        <c:spPr>
          <a:solidFill>
            <a:schemeClr val="accent1"/>
          </a:solidFill>
          <a:ln>
            <a:noFill/>
          </a:ln>
          <a:effectLst/>
        </c:spPr>
      </c:pivotFmt>
      <c:pivotFmt>
        <c:idx val="11"/>
        <c:spPr>
          <a:solidFill>
            <a:schemeClr val="accent1"/>
          </a:solidFill>
          <a:ln>
            <a:noFill/>
          </a:ln>
          <a:effectLst/>
        </c:spPr>
      </c:pivotFmt>
      <c:pivotFmt>
        <c:idx val="12"/>
        <c:spPr>
          <a:solidFill>
            <a:schemeClr val="accent1"/>
          </a:solidFill>
          <a:ln>
            <a:no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lumMod val="50000"/>
            </a:schemeClr>
          </a:solidFill>
          <a:ln>
            <a:noFill/>
          </a:ln>
          <a:effectLst/>
        </c:spPr>
      </c:pivotFmt>
      <c:pivotFmt>
        <c:idx val="14"/>
        <c:spPr>
          <a:solidFill>
            <a:schemeClr val="accent5">
              <a:lumMod val="40000"/>
              <a:lumOff val="60000"/>
            </a:schemeClr>
          </a:solidFill>
          <a:ln>
            <a:noFill/>
          </a:ln>
          <a:effectLst/>
        </c:spPr>
      </c:pivotFmt>
      <c:pivotFmt>
        <c:idx val="15"/>
        <c:spPr>
          <a:solidFill>
            <a:schemeClr val="accent5">
              <a:lumMod val="20000"/>
              <a:lumOff val="80000"/>
            </a:schemeClr>
          </a:solidFill>
          <a:ln>
            <a:noFill/>
          </a:ln>
          <a:effectLst/>
        </c:spPr>
      </c:pivotFmt>
      <c:pivotFmt>
        <c:idx val="16"/>
        <c:spPr>
          <a:solidFill>
            <a:srgbClr val="FFD9D9"/>
          </a:solidFill>
          <a:ln>
            <a:noFill/>
          </a:ln>
          <a:effectLst/>
        </c:spPr>
      </c:pivotFmt>
      <c:pivotFmt>
        <c:idx val="17"/>
        <c:spPr>
          <a:solidFill>
            <a:schemeClr val="accent5">
              <a:lumMod val="75000"/>
            </a:schemeClr>
          </a:solidFill>
          <a:ln>
            <a:noFill/>
          </a:ln>
          <a:effectLst/>
        </c:spPr>
      </c:pivotFmt>
      <c:pivotFmt>
        <c:idx val="18"/>
        <c:spPr>
          <a:solidFill>
            <a:srgbClr val="FFB3B3"/>
          </a:solidFill>
          <a:ln>
            <a:noFill/>
          </a:ln>
          <a:effectLst/>
        </c:spPr>
      </c:pivotFmt>
      <c:pivotFmt>
        <c:idx val="19"/>
        <c:spPr>
          <a:solidFill>
            <a:srgbClr val="FF8585"/>
          </a:solidFill>
          <a:ln>
            <a:noFill/>
          </a:ln>
          <a:effectLst/>
        </c:spPr>
      </c:pivotFmt>
      <c:pivotFmt>
        <c:idx val="20"/>
        <c:spPr>
          <a:solidFill>
            <a:schemeClr val="accent5">
              <a:lumMod val="60000"/>
              <a:lumOff val="40000"/>
            </a:schemeClr>
          </a:solidFill>
          <a:ln>
            <a:noFill/>
          </a:ln>
          <a:effectLst/>
        </c:spPr>
      </c:pivotFmt>
      <c:pivotFmt>
        <c:idx val="21"/>
        <c:spPr>
          <a:solidFill>
            <a:srgbClr val="FF5757"/>
          </a:solidFill>
          <a:ln>
            <a:noFill/>
          </a:ln>
          <a:effectLst/>
        </c:spPr>
      </c:pivotFmt>
      <c:pivotFmt>
        <c:idx val="22"/>
        <c:spPr>
          <a:solidFill>
            <a:schemeClr val="accent1"/>
          </a:solidFill>
          <a:ln>
            <a:noFill/>
          </a:ln>
          <a:effectLst/>
        </c:spPr>
      </c:pivotFmt>
      <c:pivotFmt>
        <c:idx val="23"/>
        <c:spPr>
          <a:solidFill>
            <a:schemeClr val="accent1">
              <a:lumMod val="60000"/>
              <a:lumOff val="40000"/>
            </a:schemeClr>
          </a:solidFill>
          <a:ln>
            <a:noFill/>
          </a:ln>
          <a:effectLst/>
        </c:spPr>
      </c:pivotFmt>
      <c:pivotFmt>
        <c:idx val="24"/>
        <c:spPr>
          <a:solidFill>
            <a:schemeClr val="accent5">
              <a:lumMod val="75000"/>
            </a:schemeClr>
          </a:solidFill>
          <a:ln>
            <a:noFill/>
          </a:ln>
          <a:effectLst/>
        </c:spPr>
      </c:pivotFmt>
      <c:pivotFmt>
        <c:idx val="25"/>
        <c:spPr>
          <a:solidFill>
            <a:schemeClr val="accent5">
              <a:lumMod val="50000"/>
            </a:schemeClr>
          </a:solidFill>
          <a:ln>
            <a:noFill/>
          </a:ln>
          <a:effectLst/>
        </c:spPr>
      </c:pivotFmt>
    </c:pivotFmts>
    <c:plotArea>
      <c:layout/>
      <c:pieChart>
        <c:varyColors val="1"/>
        <c:ser>
          <c:idx val="0"/>
          <c:order val="0"/>
          <c:tx>
            <c:strRef>
              <c:f>'Pivot Altersstruktur'!$H$4</c:f>
              <c:strCache>
                <c:ptCount val="1"/>
                <c:pt idx="0">
                  <c:v>Ergebnis</c:v>
                </c:pt>
              </c:strCache>
            </c:strRef>
          </c:tx>
          <c:dPt>
            <c:idx val="0"/>
            <c:bubble3D val="0"/>
            <c:spPr>
              <a:solidFill>
                <a:schemeClr val="accent5">
                  <a:lumMod val="50000"/>
                </a:schemeClr>
              </a:solidFill>
              <a:ln>
                <a:noFill/>
              </a:ln>
              <a:effectLst/>
            </c:spPr>
            <c:extLst>
              <c:ext xmlns:c16="http://schemas.microsoft.com/office/drawing/2014/chart" uri="{C3380CC4-5D6E-409C-BE32-E72D297353CC}">
                <c16:uniqueId val="{00000001-B7AB-4844-BEF8-CE60381A0032}"/>
              </c:ext>
            </c:extLst>
          </c:dPt>
          <c:dPt>
            <c:idx val="1"/>
            <c:bubble3D val="0"/>
            <c:spPr>
              <a:solidFill>
                <a:schemeClr val="accent5">
                  <a:lumMod val="75000"/>
                </a:schemeClr>
              </a:solidFill>
              <a:ln>
                <a:noFill/>
              </a:ln>
              <a:effectLst/>
            </c:spPr>
            <c:extLst>
              <c:ext xmlns:c16="http://schemas.microsoft.com/office/drawing/2014/chart" uri="{C3380CC4-5D6E-409C-BE32-E72D297353CC}">
                <c16:uniqueId val="{00000003-B7AB-4844-BEF8-CE60381A0032}"/>
              </c:ext>
            </c:extLst>
          </c:dPt>
          <c:dPt>
            <c:idx val="2"/>
            <c:bubble3D val="0"/>
            <c:spPr>
              <a:solidFill>
                <a:schemeClr val="accent1">
                  <a:lumMod val="60000"/>
                  <a:lumOff val="40000"/>
                </a:schemeClr>
              </a:solidFill>
              <a:ln>
                <a:noFill/>
              </a:ln>
              <a:effectLst/>
            </c:spPr>
            <c:extLst>
              <c:ext xmlns:c16="http://schemas.microsoft.com/office/drawing/2014/chart" uri="{C3380CC4-5D6E-409C-BE32-E72D297353CC}">
                <c16:uniqueId val="{00000005-B7AB-4844-BEF8-CE60381A0032}"/>
              </c:ext>
            </c:extLst>
          </c:dPt>
          <c:dPt>
            <c:idx val="3"/>
            <c:bubble3D val="0"/>
            <c:spPr>
              <a:solidFill>
                <a:schemeClr val="accent5">
                  <a:lumMod val="40000"/>
                  <a:lumOff val="60000"/>
                </a:schemeClr>
              </a:solidFill>
              <a:ln>
                <a:noFill/>
              </a:ln>
              <a:effectLst/>
            </c:spPr>
            <c:extLst>
              <c:ext xmlns:c16="http://schemas.microsoft.com/office/drawing/2014/chart" uri="{C3380CC4-5D6E-409C-BE32-E72D297353CC}">
                <c16:uniqueId val="{00000007-B7AB-4844-BEF8-CE60381A0032}"/>
              </c:ext>
            </c:extLst>
          </c:dPt>
          <c:dPt>
            <c:idx val="4"/>
            <c:bubble3D val="0"/>
            <c:spPr>
              <a:solidFill>
                <a:schemeClr val="accent5">
                  <a:lumMod val="20000"/>
                  <a:lumOff val="80000"/>
                </a:schemeClr>
              </a:solidFill>
              <a:ln>
                <a:noFill/>
              </a:ln>
              <a:effectLst/>
            </c:spPr>
            <c:extLst>
              <c:ext xmlns:c16="http://schemas.microsoft.com/office/drawing/2014/chart" uri="{C3380CC4-5D6E-409C-BE32-E72D297353CC}">
                <c16:uniqueId val="{00000009-B7AB-4844-BEF8-CE60381A0032}"/>
              </c:ext>
            </c:extLst>
          </c:dPt>
          <c:dPt>
            <c:idx val="5"/>
            <c:bubble3D val="0"/>
            <c:spPr>
              <a:solidFill>
                <a:srgbClr val="FFD9D9"/>
              </a:solidFill>
              <a:ln>
                <a:noFill/>
              </a:ln>
              <a:effectLst/>
            </c:spPr>
            <c:extLst>
              <c:ext xmlns:c16="http://schemas.microsoft.com/office/drawing/2014/chart" uri="{C3380CC4-5D6E-409C-BE32-E72D297353CC}">
                <c16:uniqueId val="{0000000B-B7AB-4844-BEF8-CE60381A0032}"/>
              </c:ext>
            </c:extLst>
          </c:dPt>
          <c:dPt>
            <c:idx val="6"/>
            <c:bubble3D val="0"/>
            <c:spPr>
              <a:solidFill>
                <a:srgbClr val="FFB3B3"/>
              </a:solidFill>
              <a:ln>
                <a:noFill/>
              </a:ln>
              <a:effectLst/>
            </c:spPr>
            <c:extLst>
              <c:ext xmlns:c16="http://schemas.microsoft.com/office/drawing/2014/chart" uri="{C3380CC4-5D6E-409C-BE32-E72D297353CC}">
                <c16:uniqueId val="{0000000D-B7AB-4844-BEF8-CE60381A0032}"/>
              </c:ext>
            </c:extLst>
          </c:dPt>
          <c:dPt>
            <c:idx val="7"/>
            <c:bubble3D val="0"/>
            <c:spPr>
              <a:solidFill>
                <a:srgbClr val="FF8585"/>
              </a:solidFill>
              <a:ln>
                <a:noFill/>
              </a:ln>
              <a:effectLst/>
            </c:spPr>
            <c:extLst>
              <c:ext xmlns:c16="http://schemas.microsoft.com/office/drawing/2014/chart" uri="{C3380CC4-5D6E-409C-BE32-E72D297353CC}">
                <c16:uniqueId val="{0000000F-B7AB-4844-BEF8-CE60381A0032}"/>
              </c:ext>
            </c:extLst>
          </c:dPt>
          <c:dPt>
            <c:idx val="8"/>
            <c:bubble3D val="0"/>
            <c:spPr>
              <a:solidFill>
                <a:srgbClr val="FF5757"/>
              </a:solidFill>
              <a:ln>
                <a:noFill/>
              </a:ln>
              <a:effectLst/>
            </c:spPr>
            <c:extLst>
              <c:ext xmlns:c16="http://schemas.microsoft.com/office/drawing/2014/chart" uri="{C3380CC4-5D6E-409C-BE32-E72D297353CC}">
                <c16:uniqueId val="{00000011-B7AB-4844-BEF8-CE60381A0032}"/>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B7AB-4844-BEF8-CE60381A0032}"/>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Altersstruktur'!$G$5:$G$14</c:f>
              <c:strCache>
                <c:ptCount val="9"/>
                <c:pt idx="0">
                  <c:v> 0 bis unter 3 Jahre</c:v>
                </c:pt>
                <c:pt idx="1">
                  <c:v> 3 bis unter 6 Jahre</c:v>
                </c:pt>
                <c:pt idx="2">
                  <c:v> 6 bis unter 10 Jahre</c:v>
                </c:pt>
                <c:pt idx="3">
                  <c:v>10 bis unter 15 Jahre </c:v>
                </c:pt>
                <c:pt idx="4">
                  <c:v>15 bis unter 18 Jahre</c:v>
                </c:pt>
                <c:pt idx="5">
                  <c:v>18 bis unter 30 Jahre</c:v>
                </c:pt>
                <c:pt idx="6">
                  <c:v>30 bis unter 45 Jahre</c:v>
                </c:pt>
                <c:pt idx="7">
                  <c:v>45 bis unter 65 Jahre </c:v>
                </c:pt>
                <c:pt idx="8">
                  <c:v>ab 65 Jahre</c:v>
                </c:pt>
              </c:strCache>
            </c:strRef>
          </c:cat>
          <c:val>
            <c:numRef>
              <c:f>'Pivot Altersstruktur'!$H$5:$H$14</c:f>
              <c:numCache>
                <c:formatCode>General</c:formatCode>
                <c:ptCount val="9"/>
                <c:pt idx="0">
                  <c:v>2.9464049321078708E-2</c:v>
                </c:pt>
                <c:pt idx="1">
                  <c:v>2.9147463166989379E-2</c:v>
                </c:pt>
                <c:pt idx="2">
                  <c:v>3.5886714819725114E-2</c:v>
                </c:pt>
                <c:pt idx="3">
                  <c:v>4.3965065022306009E-2</c:v>
                </c:pt>
                <c:pt idx="4">
                  <c:v>2.7157079928034487E-2</c:v>
                </c:pt>
                <c:pt idx="5">
                  <c:v>0.14031128790215477</c:v>
                </c:pt>
                <c:pt idx="6">
                  <c:v>0.19590868711645798</c:v>
                </c:pt>
                <c:pt idx="7">
                  <c:v>0.29085180929367577</c:v>
                </c:pt>
                <c:pt idx="8">
                  <c:v>0.20730784342957781</c:v>
                </c:pt>
              </c:numCache>
            </c:numRef>
          </c:val>
          <c:extLst>
            <c:ext xmlns:c16="http://schemas.microsoft.com/office/drawing/2014/chart" uri="{C3380CC4-5D6E-409C-BE32-E72D297353CC}">
              <c16:uniqueId val="{00000014-B7AB-4844-BEF8-CE60381A0032}"/>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Soz.v.pfl. Besch.!Zeitreihe</c:name>
    <c:fmtId val="3"/>
  </c:pivotSource>
  <c:chart>
    <c:autoTitleDeleted val="1"/>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Soz.v.pfl. Besch.'!$B$4</c:f>
              <c:strCache>
                <c:ptCount val="1"/>
                <c:pt idx="0">
                  <c:v>Ergebnis</c:v>
                </c:pt>
              </c:strCache>
            </c:strRef>
          </c:tx>
          <c:spPr>
            <a:ln w="28575" cap="rnd">
              <a:solidFill>
                <a:schemeClr val="accent1"/>
              </a:solidFill>
              <a:round/>
            </a:ln>
            <a:effectLst/>
          </c:spPr>
          <c:marker>
            <c:symbol val="none"/>
          </c:marker>
          <c:cat>
            <c:strRef>
              <c:f>'Pivot Soz.v.pfl. Besch.'!$A$5:$A$10</c:f>
              <c:strCache>
                <c:ptCount val="5"/>
                <c:pt idx="0">
                  <c:v>2020</c:v>
                </c:pt>
                <c:pt idx="1">
                  <c:v>2021</c:v>
                </c:pt>
                <c:pt idx="2">
                  <c:v>2022</c:v>
                </c:pt>
                <c:pt idx="3">
                  <c:v>2023</c:v>
                </c:pt>
                <c:pt idx="4">
                  <c:v>2024</c:v>
                </c:pt>
              </c:strCache>
            </c:strRef>
          </c:cat>
          <c:val>
            <c:numRef>
              <c:f>'Pivot Soz.v.pfl. Besch.'!$B$5:$B$10</c:f>
              <c:numCache>
                <c:formatCode>#,##0</c:formatCode>
                <c:ptCount val="5"/>
                <c:pt idx="0">
                  <c:v>-10012</c:v>
                </c:pt>
                <c:pt idx="1">
                  <c:v>-10405</c:v>
                </c:pt>
                <c:pt idx="2">
                  <c:v>-10678</c:v>
                </c:pt>
                <c:pt idx="3">
                  <c:v>-11183</c:v>
                </c:pt>
                <c:pt idx="4">
                  <c:v>-11495</c:v>
                </c:pt>
              </c:numCache>
            </c:numRef>
          </c:val>
          <c:smooth val="0"/>
          <c:extLst>
            <c:ext xmlns:c16="http://schemas.microsoft.com/office/drawing/2014/chart" uri="{C3380CC4-5D6E-409C-BE32-E72D297353CC}">
              <c16:uniqueId val="{00000000-4C17-40B6-88A6-3533420E2FCB}"/>
            </c:ext>
          </c:extLst>
        </c:ser>
        <c:dLbls>
          <c:showLegendKey val="0"/>
          <c:showVal val="0"/>
          <c:showCatName val="0"/>
          <c:showSerName val="0"/>
          <c:showPercent val="0"/>
          <c:showBubbleSize val="0"/>
        </c:dLbls>
        <c:smooth val="0"/>
        <c:axId val="1973917727"/>
        <c:axId val="1973919167"/>
      </c:lineChart>
      <c:catAx>
        <c:axId val="1973917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973919167"/>
        <c:crosses val="autoZero"/>
        <c:auto val="1"/>
        <c:lblAlgn val="ctr"/>
        <c:lblOffset val="100"/>
        <c:noMultiLvlLbl val="0"/>
      </c:catAx>
      <c:valAx>
        <c:axId val="19739191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9739177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strRef>
              <c:f>'Pivot Soz.v.pfl. Besch.'!$M$14</c:f>
              <c:strCache>
                <c:ptCount val="1"/>
                <c:pt idx="0">
                  <c:v>Sozialversicherungspflichtig Beschäftigte am Arbeitsort Veränderung 2020-2024</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Soz.v.pfl. Besch.'!$L$15:$L$20</c:f>
              <c:strCache>
                <c:ptCount val="6"/>
                <c:pt idx="0">
                  <c:v>IN</c:v>
                </c:pt>
                <c:pt idx="1">
                  <c:v>EI</c:v>
                </c:pt>
                <c:pt idx="2">
                  <c:v>ND</c:v>
                </c:pt>
                <c:pt idx="3">
                  <c:v>PAF</c:v>
                </c:pt>
                <c:pt idx="4">
                  <c:v>R 10</c:v>
                </c:pt>
                <c:pt idx="5">
                  <c:v>Bay</c:v>
                </c:pt>
              </c:strCache>
            </c:strRef>
          </c:cat>
          <c:val>
            <c:numRef>
              <c:f>'Pivot Soz.v.pfl. Besch.'!$M$15:$M$20</c:f>
              <c:numCache>
                <c:formatCode>\+0.0%;\ \-0.0%</c:formatCode>
                <c:ptCount val="6"/>
                <c:pt idx="0">
                  <c:v>-1.5096398690432888E-2</c:v>
                </c:pt>
                <c:pt idx="1">
                  <c:v>2.6761411537998381E-2</c:v>
                </c:pt>
                <c:pt idx="2">
                  <c:v>-2.3226351351350871E-3</c:v>
                </c:pt>
                <c:pt idx="3">
                  <c:v>4.2274539501525821E-2</c:v>
                </c:pt>
                <c:pt idx="4">
                  <c:v>6.0484050958371505E-3</c:v>
                </c:pt>
                <c:pt idx="5">
                  <c:v>4.8821948502825618E-2</c:v>
                </c:pt>
              </c:numCache>
            </c:numRef>
          </c:val>
          <c:extLst>
            <c:ext xmlns:c16="http://schemas.microsoft.com/office/drawing/2014/chart" uri="{C3380CC4-5D6E-409C-BE32-E72D297353CC}">
              <c16:uniqueId val="{00000000-B410-424B-A013-37E2DE1BCA32}"/>
            </c:ext>
          </c:extLst>
        </c:ser>
        <c:dLbls>
          <c:showLegendKey val="0"/>
          <c:showVal val="0"/>
          <c:showCatName val="0"/>
          <c:showSerName val="0"/>
          <c:showPercent val="0"/>
          <c:showBubbleSize val="0"/>
        </c:dLbls>
        <c:gapWidth val="100"/>
        <c:overlap val="-27"/>
        <c:axId val="401912863"/>
        <c:axId val="401907103"/>
      </c:barChart>
      <c:catAx>
        <c:axId val="40191286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01907103"/>
        <c:crossesAt val="0"/>
        <c:auto val="1"/>
        <c:lblAlgn val="ctr"/>
        <c:lblOffset val="100"/>
        <c:noMultiLvlLbl val="0"/>
      </c:catAx>
      <c:valAx>
        <c:axId val="401907103"/>
        <c:scaling>
          <c:orientation val="minMax"/>
        </c:scaling>
        <c:delete val="0"/>
        <c:axPos val="l"/>
        <c:numFmt formatCode="\+0.0%;\ \-0.0%" sourceLinked="1"/>
        <c:majorTickMark val="in"/>
        <c:minorTickMark val="none"/>
        <c:tickLblPos val="nextTo"/>
        <c:spPr>
          <a:noFill/>
          <a:ln>
            <a:solidFill>
              <a:schemeClr val="accent1">
                <a:lumMod val="40000"/>
                <a:lumOff val="60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0191286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'Pivot Einwohnerentwicklung'!$T$23</c:f>
              <c:strCache>
                <c:ptCount val="1"/>
                <c:pt idx="0">
                  <c:v>Deutsche</c:v>
                </c:pt>
              </c:strCache>
            </c:strRef>
          </c:tx>
          <c:spPr>
            <a:solidFill>
              <a:schemeClr val="accent1"/>
            </a:solidFill>
            <a:ln>
              <a:noFill/>
            </a:ln>
            <a:effectLst/>
          </c:spPr>
          <c:invertIfNegative val="0"/>
          <c:cat>
            <c:strRef>
              <c:f>'Pivot Einwohnerentwicklung'!$S$24:$S$30</c:f>
              <c:strCache>
                <c:ptCount val="7"/>
                <c:pt idx="0">
                  <c:v>IN</c:v>
                </c:pt>
                <c:pt idx="1">
                  <c:v>EI </c:v>
                </c:pt>
                <c:pt idx="2">
                  <c:v>ND</c:v>
                </c:pt>
                <c:pt idx="3">
                  <c:v>PAF</c:v>
                </c:pt>
                <c:pt idx="4">
                  <c:v>R 10</c:v>
                </c:pt>
                <c:pt idx="5">
                  <c:v>Obb</c:v>
                </c:pt>
                <c:pt idx="6">
                  <c:v>Bayern</c:v>
                </c:pt>
              </c:strCache>
            </c:strRef>
          </c:cat>
          <c:val>
            <c:numRef>
              <c:f>'Pivot Einwohnerentwicklung'!$T$24:$T$30</c:f>
              <c:numCache>
                <c:formatCode>0.0%</c:formatCode>
                <c:ptCount val="7"/>
                <c:pt idx="0">
                  <c:v>-2.2932793170802324E-2</c:v>
                </c:pt>
                <c:pt idx="1">
                  <c:v>4.365365340490257E-3</c:v>
                </c:pt>
                <c:pt idx="2">
                  <c:v>-4.8155384438570703E-3</c:v>
                </c:pt>
                <c:pt idx="3">
                  <c:v>-4.4986750477599147E-3</c:v>
                </c:pt>
                <c:pt idx="4">
                  <c:v>-6.8047213977114884E-3</c:v>
                </c:pt>
                <c:pt idx="5">
                  <c:v>-1.3785100520708582E-2</c:v>
                </c:pt>
                <c:pt idx="6">
                  <c:v>-1.4040606488706864E-2</c:v>
                </c:pt>
              </c:numCache>
            </c:numRef>
          </c:val>
          <c:extLst>
            <c:ext xmlns:c16="http://schemas.microsoft.com/office/drawing/2014/chart" uri="{C3380CC4-5D6E-409C-BE32-E72D297353CC}">
              <c16:uniqueId val="{00000000-3A75-408B-A3C0-05970B52E163}"/>
            </c:ext>
          </c:extLst>
        </c:ser>
        <c:ser>
          <c:idx val="1"/>
          <c:order val="1"/>
          <c:tx>
            <c:strRef>
              <c:f>'Pivot Einwohnerentwicklung'!$U$23</c:f>
              <c:strCache>
                <c:ptCount val="1"/>
                <c:pt idx="0">
                  <c:v>Einwohner insgesamt</c:v>
                </c:pt>
              </c:strCache>
            </c:strRef>
          </c:tx>
          <c:spPr>
            <a:solidFill>
              <a:schemeClr val="accent2"/>
            </a:solidFill>
            <a:ln>
              <a:noFill/>
            </a:ln>
            <a:effectLst/>
          </c:spPr>
          <c:invertIfNegative val="0"/>
          <c:cat>
            <c:strRef>
              <c:f>'Pivot Einwohnerentwicklung'!$S$24:$S$30</c:f>
              <c:strCache>
                <c:ptCount val="7"/>
                <c:pt idx="0">
                  <c:v>IN</c:v>
                </c:pt>
                <c:pt idx="1">
                  <c:v>EI </c:v>
                </c:pt>
                <c:pt idx="2">
                  <c:v>ND</c:v>
                </c:pt>
                <c:pt idx="3">
                  <c:v>PAF</c:v>
                </c:pt>
                <c:pt idx="4">
                  <c:v>R 10</c:v>
                </c:pt>
                <c:pt idx="5">
                  <c:v>Obb</c:v>
                </c:pt>
                <c:pt idx="6">
                  <c:v>Bayern</c:v>
                </c:pt>
              </c:strCache>
            </c:strRef>
          </c:cat>
          <c:val>
            <c:numRef>
              <c:f>'Pivot Einwohnerentwicklung'!$U$24:$U$30</c:f>
              <c:numCache>
                <c:formatCode>0.0%</c:formatCode>
                <c:ptCount val="7"/>
                <c:pt idx="0">
                  <c:v>3.0908639523336667E-2</c:v>
                </c:pt>
                <c:pt idx="1">
                  <c:v>1.8765628637295473E-2</c:v>
                </c:pt>
                <c:pt idx="2">
                  <c:v>1.6719533408370069E-2</c:v>
                </c:pt>
                <c:pt idx="3">
                  <c:v>1.2801251471408204E-2</c:v>
                </c:pt>
                <c:pt idx="4">
                  <c:v>2.0159805545103548E-2</c:v>
                </c:pt>
                <c:pt idx="5">
                  <c:v>9.4988766273225167E-3</c:v>
                </c:pt>
                <c:pt idx="6">
                  <c:v>8.2757599342413446E-3</c:v>
                </c:pt>
              </c:numCache>
            </c:numRef>
          </c:val>
          <c:extLst>
            <c:ext xmlns:c16="http://schemas.microsoft.com/office/drawing/2014/chart" uri="{C3380CC4-5D6E-409C-BE32-E72D297353CC}">
              <c16:uniqueId val="{00000001-3A75-408B-A3C0-05970B52E163}"/>
            </c:ext>
          </c:extLst>
        </c:ser>
        <c:dLbls>
          <c:showLegendKey val="0"/>
          <c:showVal val="0"/>
          <c:showCatName val="0"/>
          <c:showSerName val="0"/>
          <c:showPercent val="0"/>
          <c:showBubbleSize val="0"/>
        </c:dLbls>
        <c:gapWidth val="219"/>
        <c:overlap val="-27"/>
        <c:axId val="358585904"/>
        <c:axId val="358587824"/>
      </c:barChart>
      <c:catAx>
        <c:axId val="358585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58587824"/>
        <c:crosses val="autoZero"/>
        <c:auto val="1"/>
        <c:lblAlgn val="ctr"/>
        <c:lblOffset val="100"/>
        <c:noMultiLvlLbl val="0"/>
      </c:catAx>
      <c:valAx>
        <c:axId val="3585878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58585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strRef>
              <c:f>'Pivot Soz.v.pfl. Besch.'!$U$14</c:f>
              <c:strCache>
                <c:ptCount val="1"/>
                <c:pt idx="0">
                  <c:v>Sozialversicherungspflichtig Beschäftigte am Wohnort Veränderung 2020-2024</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Soz.v.pfl. Besch.'!$T$15:$T$20</c:f>
              <c:strCache>
                <c:ptCount val="6"/>
                <c:pt idx="0">
                  <c:v>IN</c:v>
                </c:pt>
                <c:pt idx="1">
                  <c:v>EI</c:v>
                </c:pt>
                <c:pt idx="2">
                  <c:v>ND</c:v>
                </c:pt>
                <c:pt idx="3">
                  <c:v>PAF</c:v>
                </c:pt>
                <c:pt idx="4">
                  <c:v>R 10</c:v>
                </c:pt>
                <c:pt idx="5">
                  <c:v>Bay</c:v>
                </c:pt>
              </c:strCache>
            </c:strRef>
          </c:cat>
          <c:val>
            <c:numRef>
              <c:f>'Pivot Soz.v.pfl. Besch.'!$U$15:$U$20</c:f>
              <c:numCache>
                <c:formatCode>\+0.0%;\ \-0.0%</c:formatCode>
                <c:ptCount val="6"/>
                <c:pt idx="0">
                  <c:v>4.2230566429655614E-2</c:v>
                </c:pt>
                <c:pt idx="1">
                  <c:v>3.0078578986626026E-2</c:v>
                </c:pt>
                <c:pt idx="2">
                  <c:v>3.2573440830321543E-2</c:v>
                </c:pt>
                <c:pt idx="3">
                  <c:v>5.8211697812294183E-2</c:v>
                </c:pt>
                <c:pt idx="4">
                  <c:v>4.1346275623744821E-2</c:v>
                </c:pt>
                <c:pt idx="5">
                  <c:v>5.2103555233995014E-2</c:v>
                </c:pt>
              </c:numCache>
            </c:numRef>
          </c:val>
          <c:extLst>
            <c:ext xmlns:c16="http://schemas.microsoft.com/office/drawing/2014/chart" uri="{C3380CC4-5D6E-409C-BE32-E72D297353CC}">
              <c16:uniqueId val="{00000000-79C9-4F97-A4EA-673A373910DD}"/>
            </c:ext>
          </c:extLst>
        </c:ser>
        <c:dLbls>
          <c:showLegendKey val="0"/>
          <c:showVal val="0"/>
          <c:showCatName val="0"/>
          <c:showSerName val="0"/>
          <c:showPercent val="0"/>
          <c:showBubbleSize val="0"/>
        </c:dLbls>
        <c:gapWidth val="100"/>
        <c:overlap val="-27"/>
        <c:axId val="493710223"/>
        <c:axId val="493710703"/>
      </c:barChart>
      <c:catAx>
        <c:axId val="493710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93710703"/>
        <c:crosses val="autoZero"/>
        <c:auto val="1"/>
        <c:lblAlgn val="ctr"/>
        <c:lblOffset val="100"/>
        <c:noMultiLvlLbl val="0"/>
      </c:catAx>
      <c:valAx>
        <c:axId val="493710703"/>
        <c:scaling>
          <c:orientation val="minMax"/>
        </c:scaling>
        <c:delete val="0"/>
        <c:axPos val="l"/>
        <c:numFmt formatCode="\+0.0%;\ \-0.0%" sourceLinked="1"/>
        <c:majorTickMark val="in"/>
        <c:minorTickMark val="none"/>
        <c:tickLblPos val="nextTo"/>
        <c:spPr>
          <a:noFill/>
          <a:ln>
            <a:solidFill>
              <a:schemeClr val="accent1">
                <a:lumMod val="40000"/>
                <a:lumOff val="60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9371022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Arbeitslose!Zeitreihe abs.</c:name>
    <c:fmtId val="5"/>
  </c:pivotSource>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200" b="1">
                <a:solidFill>
                  <a:sysClr val="windowText" lastClr="000000"/>
                </a:solidFill>
                <a:latin typeface="Arial" panose="020B0604020202020204" pitchFamily="34" charset="0"/>
                <a:cs typeface="Arial" panose="020B0604020202020204" pitchFamily="34" charset="0"/>
              </a:rPr>
              <a:t>Arbeitslosenzahlen</a:t>
            </a:r>
          </a:p>
        </c:rich>
      </c:tx>
      <c:layout>
        <c:manualLayout>
          <c:xMode val="edge"/>
          <c:yMode val="edge"/>
          <c:x val="0.3918490740740741"/>
          <c:y val="0.11792014856081709"/>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5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8993013972055885E-2"/>
          <c:y val="0.23930439492417208"/>
          <c:w val="0.877770126413839"/>
          <c:h val="0.52580470442587435"/>
        </c:manualLayout>
      </c:layout>
      <c:lineChart>
        <c:grouping val="standard"/>
        <c:varyColors val="0"/>
        <c:ser>
          <c:idx val="0"/>
          <c:order val="0"/>
          <c:tx>
            <c:strRef>
              <c:f>'Pivot Arbeitslose'!$C$3</c:f>
              <c:strCache>
                <c:ptCount val="1"/>
                <c:pt idx="0">
                  <c:v>Ergebnis</c:v>
                </c:pt>
              </c:strCache>
            </c:strRef>
          </c:tx>
          <c:spPr>
            <a:ln w="28575" cap="rnd">
              <a:solidFill>
                <a:schemeClr val="accent1"/>
              </a:solidFill>
              <a:round/>
            </a:ln>
            <a:effectLst/>
          </c:spPr>
          <c:marker>
            <c:symbol val="none"/>
          </c:marker>
          <c:cat>
            <c:multiLvlStrRef>
              <c:f>'Pivot Arbeitslose'!$A$4:$B$15</c:f>
              <c:multiLvlStrCache>
                <c:ptCount val="11"/>
                <c:lvl>
                  <c:pt idx="0">
                    <c:v>Jun</c:v>
                  </c:pt>
                  <c:pt idx="1">
                    <c:v>Dez</c:v>
                  </c:pt>
                  <c:pt idx="2">
                    <c:v>Jun</c:v>
                  </c:pt>
                  <c:pt idx="3">
                    <c:v>Dez</c:v>
                  </c:pt>
                  <c:pt idx="4">
                    <c:v>Jun</c:v>
                  </c:pt>
                  <c:pt idx="5">
                    <c:v>Dez</c:v>
                  </c:pt>
                  <c:pt idx="6">
                    <c:v>Jun</c:v>
                  </c:pt>
                  <c:pt idx="7">
                    <c:v>Dez</c:v>
                  </c:pt>
                  <c:pt idx="8">
                    <c:v>Jun</c:v>
                  </c:pt>
                  <c:pt idx="9">
                    <c:v>Dez</c:v>
                  </c:pt>
                  <c:pt idx="10">
                    <c:v>Jun</c:v>
                  </c:pt>
                </c:lvl>
                <c:lvl>
                  <c:pt idx="0">
                    <c:v>2020</c:v>
                  </c:pt>
                  <c:pt idx="2">
                    <c:v>2021</c:v>
                  </c:pt>
                  <c:pt idx="4">
                    <c:v>2022</c:v>
                  </c:pt>
                  <c:pt idx="6">
                    <c:v>2023</c:v>
                  </c:pt>
                  <c:pt idx="8">
                    <c:v>2024</c:v>
                  </c:pt>
                  <c:pt idx="10">
                    <c:v>2025</c:v>
                  </c:pt>
                </c:lvl>
              </c:multiLvlStrCache>
            </c:multiLvlStrRef>
          </c:cat>
          <c:val>
            <c:numRef>
              <c:f>'Pivot Arbeitslose'!$C$4:$C$15</c:f>
              <c:numCache>
                <c:formatCode>#,##0</c:formatCode>
                <c:ptCount val="11"/>
                <c:pt idx="0">
                  <c:v>8439</c:v>
                </c:pt>
                <c:pt idx="1">
                  <c:v>7842</c:v>
                </c:pt>
                <c:pt idx="2">
                  <c:v>7253</c:v>
                </c:pt>
                <c:pt idx="3">
                  <c:v>6059</c:v>
                </c:pt>
                <c:pt idx="4">
                  <c:v>6011</c:v>
                </c:pt>
                <c:pt idx="5">
                  <c:v>6988</c:v>
                </c:pt>
                <c:pt idx="6">
                  <c:v>6960</c:v>
                </c:pt>
                <c:pt idx="7">
                  <c:v>7483</c:v>
                </c:pt>
                <c:pt idx="8">
                  <c:v>8266</c:v>
                </c:pt>
                <c:pt idx="9">
                  <c:v>8959</c:v>
                </c:pt>
                <c:pt idx="10">
                  <c:v>9503</c:v>
                </c:pt>
              </c:numCache>
            </c:numRef>
          </c:val>
          <c:smooth val="0"/>
          <c:extLst>
            <c:ext xmlns:c16="http://schemas.microsoft.com/office/drawing/2014/chart" uri="{C3380CC4-5D6E-409C-BE32-E72D297353CC}">
              <c16:uniqueId val="{00000000-079F-4E49-ADF5-177D0C15ABE6}"/>
            </c:ext>
          </c:extLst>
        </c:ser>
        <c:dLbls>
          <c:showLegendKey val="0"/>
          <c:showVal val="0"/>
          <c:showCatName val="0"/>
          <c:showSerName val="0"/>
          <c:showPercent val="0"/>
          <c:showBubbleSize val="0"/>
        </c:dLbls>
        <c:smooth val="0"/>
        <c:axId val="564472591"/>
        <c:axId val="564473551"/>
      </c:lineChart>
      <c:catAx>
        <c:axId val="564472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564473551"/>
        <c:crosses val="autoZero"/>
        <c:auto val="1"/>
        <c:lblAlgn val="ctr"/>
        <c:lblOffset val="100"/>
        <c:noMultiLvlLbl val="0"/>
      </c:catAx>
      <c:valAx>
        <c:axId val="564473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5644725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Arbeitslose!Zeitreihe %</c:name>
    <c:fmtId val="6"/>
  </c:pivotSource>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200"/>
              <a:t>Arbeitslosenquote</a:t>
            </a:r>
          </a:p>
        </c:rich>
      </c:tx>
      <c:layout>
        <c:manualLayout>
          <c:xMode val="edge"/>
          <c:yMode val="edge"/>
          <c:x val="0.43374151234567904"/>
          <c:y val="9.33534509439801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3988425925925921E-2"/>
          <c:y val="0.21618693902816466"/>
          <c:w val="0.91445293209876544"/>
          <c:h val="0.58778783658310119"/>
        </c:manualLayout>
      </c:layout>
      <c:barChart>
        <c:barDir val="col"/>
        <c:grouping val="clustered"/>
        <c:varyColors val="0"/>
        <c:ser>
          <c:idx val="0"/>
          <c:order val="0"/>
          <c:tx>
            <c:strRef>
              <c:f>'Pivot Arbeitslose'!$I$3</c:f>
              <c:strCache>
                <c:ptCount val="1"/>
                <c:pt idx="0">
                  <c:v>Ergebnis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'Pivot Arbeitslose'!$G$4:$H$15</c:f>
              <c:multiLvlStrCache>
                <c:ptCount val="11"/>
                <c:lvl>
                  <c:pt idx="0">
                    <c:v>Jun</c:v>
                  </c:pt>
                  <c:pt idx="1">
                    <c:v>Dez</c:v>
                  </c:pt>
                  <c:pt idx="2">
                    <c:v>Jun</c:v>
                  </c:pt>
                  <c:pt idx="3">
                    <c:v>Dez</c:v>
                  </c:pt>
                  <c:pt idx="4">
                    <c:v>Jun</c:v>
                  </c:pt>
                  <c:pt idx="5">
                    <c:v>Dez</c:v>
                  </c:pt>
                  <c:pt idx="6">
                    <c:v>Jun</c:v>
                  </c:pt>
                  <c:pt idx="7">
                    <c:v>Dez</c:v>
                  </c:pt>
                  <c:pt idx="8">
                    <c:v>Jun</c:v>
                  </c:pt>
                  <c:pt idx="9">
                    <c:v>Dez</c:v>
                  </c:pt>
                  <c:pt idx="10">
                    <c:v>Jun</c:v>
                  </c:pt>
                </c:lvl>
                <c:lvl>
                  <c:pt idx="0">
                    <c:v>2020</c:v>
                  </c:pt>
                  <c:pt idx="2">
                    <c:v>2021</c:v>
                  </c:pt>
                  <c:pt idx="4">
                    <c:v>2022</c:v>
                  </c:pt>
                  <c:pt idx="6">
                    <c:v>2023</c:v>
                  </c:pt>
                  <c:pt idx="8">
                    <c:v>2024</c:v>
                  </c:pt>
                  <c:pt idx="10">
                    <c:v>2025</c:v>
                  </c:pt>
                </c:lvl>
              </c:multiLvlStrCache>
            </c:multiLvlStrRef>
          </c:cat>
          <c:val>
            <c:numRef>
              <c:f>'Pivot Arbeitslose'!$I$4:$I$15</c:f>
              <c:numCache>
                <c:formatCode>0.0%</c:formatCode>
                <c:ptCount val="11"/>
                <c:pt idx="0">
                  <c:v>2.8999999999999998E-2</c:v>
                </c:pt>
                <c:pt idx="1">
                  <c:v>2.7000000000000003E-2</c:v>
                </c:pt>
                <c:pt idx="2">
                  <c:v>2.5000000000000001E-2</c:v>
                </c:pt>
                <c:pt idx="3">
                  <c:v>2.1000000000000001E-2</c:v>
                </c:pt>
                <c:pt idx="4">
                  <c:v>2.1000000000000001E-2</c:v>
                </c:pt>
                <c:pt idx="5">
                  <c:v>2.4E-2</c:v>
                </c:pt>
                <c:pt idx="6">
                  <c:v>2.4E-2</c:v>
                </c:pt>
                <c:pt idx="7">
                  <c:v>2.6000000000000002E-2</c:v>
                </c:pt>
                <c:pt idx="8">
                  <c:v>2.7999999999999997E-2</c:v>
                </c:pt>
                <c:pt idx="9">
                  <c:v>0.03</c:v>
                </c:pt>
                <c:pt idx="10">
                  <c:v>3.2000000000000001E-2</c:v>
                </c:pt>
              </c:numCache>
            </c:numRef>
          </c:val>
          <c:extLst>
            <c:ext xmlns:c16="http://schemas.microsoft.com/office/drawing/2014/chart" uri="{C3380CC4-5D6E-409C-BE32-E72D297353CC}">
              <c16:uniqueId val="{00000000-8A1D-44A6-974D-1C7DEA82D9AE}"/>
            </c:ext>
          </c:extLst>
        </c:ser>
        <c:dLbls>
          <c:showLegendKey val="0"/>
          <c:showVal val="0"/>
          <c:showCatName val="0"/>
          <c:showSerName val="0"/>
          <c:showPercent val="0"/>
          <c:showBubbleSize val="0"/>
        </c:dLbls>
        <c:gapWidth val="100"/>
        <c:axId val="490838463"/>
        <c:axId val="490838943"/>
      </c:barChart>
      <c:catAx>
        <c:axId val="490838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90838943"/>
        <c:crosses val="autoZero"/>
        <c:auto val="1"/>
        <c:lblAlgn val="ctr"/>
        <c:lblOffset val="100"/>
        <c:noMultiLvlLbl val="0"/>
      </c:catAx>
      <c:valAx>
        <c:axId val="49083894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4908384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Baugen. &amp; Wohnungsbestand!Zeitreihe</c:name>
    <c:fmtId val="6"/>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8492826617826621E-2"/>
          <c:y val="0.16537601052829479"/>
          <c:w val="0.92018543956043952"/>
          <c:h val="0.67254089114495197"/>
        </c:manualLayout>
      </c:layout>
      <c:lineChart>
        <c:grouping val="standard"/>
        <c:varyColors val="0"/>
        <c:ser>
          <c:idx val="0"/>
          <c:order val="0"/>
          <c:tx>
            <c:strRef>
              <c:f>'Pivot Baugen. &amp; Wohnungsbestand'!$B$5</c:f>
              <c:strCache>
                <c:ptCount val="1"/>
                <c:pt idx="0">
                  <c:v>Summe von Werte2</c:v>
                </c:pt>
              </c:strCache>
            </c:strRef>
          </c:tx>
          <c:spPr>
            <a:ln w="28575" cap="rnd">
              <a:solidFill>
                <a:schemeClr val="accent1"/>
              </a:solidFill>
              <a:round/>
            </a:ln>
            <a:effectLst/>
          </c:spPr>
          <c:marker>
            <c:symbol val="none"/>
          </c:marker>
          <c:cat>
            <c:strRef>
              <c:f>'Pivot Baugen. &amp; Wohnungsbestand'!$A$6:$A$12</c:f>
              <c:strCache>
                <c:ptCount val="6"/>
                <c:pt idx="0">
                  <c:v>2019</c:v>
                </c:pt>
                <c:pt idx="1">
                  <c:v>2020</c:v>
                </c:pt>
                <c:pt idx="2">
                  <c:v>2021</c:v>
                </c:pt>
                <c:pt idx="3">
                  <c:v>2022</c:v>
                </c:pt>
                <c:pt idx="4">
                  <c:v>2023</c:v>
                </c:pt>
                <c:pt idx="5">
                  <c:v>2024</c:v>
                </c:pt>
              </c:strCache>
            </c:strRef>
          </c:cat>
          <c:val>
            <c:numRef>
              <c:f>'Pivot Baugen. &amp; Wohnungsbestand'!$B$6:$B$12</c:f>
              <c:numCache>
                <c:formatCode>General</c:formatCode>
                <c:ptCount val="6"/>
                <c:pt idx="0">
                  <c:v>70390</c:v>
                </c:pt>
                <c:pt idx="1">
                  <c:v>71508</c:v>
                </c:pt>
                <c:pt idx="2">
                  <c:v>72322</c:v>
                </c:pt>
                <c:pt idx="3">
                  <c:v>72394</c:v>
                </c:pt>
                <c:pt idx="4">
                  <c:v>73098</c:v>
                </c:pt>
                <c:pt idx="5">
                  <c:v>73859</c:v>
                </c:pt>
              </c:numCache>
            </c:numRef>
          </c:val>
          <c:smooth val="0"/>
          <c:extLst>
            <c:ext xmlns:c16="http://schemas.microsoft.com/office/drawing/2014/chart" uri="{C3380CC4-5D6E-409C-BE32-E72D297353CC}">
              <c16:uniqueId val="{00000000-77FE-4993-B231-E4087D5A1678}"/>
            </c:ext>
          </c:extLst>
        </c:ser>
        <c:ser>
          <c:idx val="1"/>
          <c:order val="1"/>
          <c:tx>
            <c:strRef>
              <c:f>'Pivot Baugen. &amp; Wohnungsbestand'!$C$5</c:f>
              <c:strCache>
                <c:ptCount val="1"/>
                <c:pt idx="0">
                  <c:v>Summe von werte22</c:v>
                </c:pt>
              </c:strCache>
            </c:strRef>
          </c:tx>
          <c:spPr>
            <a:ln w="28575" cap="rnd">
              <a:solidFill>
                <a:schemeClr val="accent1"/>
              </a:solidFill>
              <a:round/>
            </a:ln>
            <a:effectLst/>
          </c:spPr>
          <c:marker>
            <c:symbol val="none"/>
          </c:marker>
          <c:cat>
            <c:strRef>
              <c:f>'Pivot Baugen. &amp; Wohnungsbestand'!$A$6:$A$12</c:f>
              <c:strCache>
                <c:ptCount val="6"/>
                <c:pt idx="0">
                  <c:v>2019</c:v>
                </c:pt>
                <c:pt idx="1">
                  <c:v>2020</c:v>
                </c:pt>
                <c:pt idx="2">
                  <c:v>2021</c:v>
                </c:pt>
                <c:pt idx="3">
                  <c:v>2022</c:v>
                </c:pt>
                <c:pt idx="4">
                  <c:v>2023</c:v>
                </c:pt>
                <c:pt idx="5">
                  <c:v>2024</c:v>
                </c:pt>
              </c:strCache>
            </c:strRef>
          </c:cat>
          <c:val>
            <c:numRef>
              <c:f>'Pivot Baugen. &amp; Wohnungsbestand'!$C$6:$C$12</c:f>
              <c:numCache>
                <c:formatCode>General</c:formatCode>
                <c:ptCount val="6"/>
              </c:numCache>
            </c:numRef>
          </c:val>
          <c:smooth val="0"/>
          <c:extLst>
            <c:ext xmlns:c16="http://schemas.microsoft.com/office/drawing/2014/chart" uri="{C3380CC4-5D6E-409C-BE32-E72D297353CC}">
              <c16:uniqueId val="{00000001-77FE-4993-B231-E4087D5A1678}"/>
            </c:ext>
          </c:extLst>
        </c:ser>
        <c:dLbls>
          <c:showLegendKey val="0"/>
          <c:showVal val="0"/>
          <c:showCatName val="0"/>
          <c:showSerName val="0"/>
          <c:showPercent val="0"/>
          <c:showBubbleSize val="0"/>
        </c:dLbls>
        <c:smooth val="0"/>
        <c:axId val="1641307711"/>
        <c:axId val="1641308671"/>
      </c:lineChart>
      <c:catAx>
        <c:axId val="1641307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641308671"/>
        <c:crosses val="autoZero"/>
        <c:auto val="1"/>
        <c:lblAlgn val="ctr"/>
        <c:lblOffset val="100"/>
        <c:noMultiLvlLbl val="0"/>
      </c:catAx>
      <c:valAx>
        <c:axId val="164130867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6413077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DE" sz="1400" b="1">
                <a:solidFill>
                  <a:sysClr val="windowText" lastClr="000000"/>
                </a:solidFill>
                <a:latin typeface="Arial" panose="020B0604020202020204" pitchFamily="34" charset="0"/>
                <a:cs typeface="Arial" panose="020B0604020202020204" pitchFamily="34" charset="0"/>
              </a:rPr>
              <a:t>Entwicklung der Baugenehmigungen (2020 - 2024)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strRef>
              <c:f>'Pivot Baugen. &amp; Wohnungsbestand'!$M$15</c:f>
              <c:strCache>
                <c:ptCount val="1"/>
                <c:pt idx="0">
                  <c:v>neue Wohngebäude</c:v>
                </c:pt>
              </c:strCache>
            </c:strRef>
          </c:tx>
          <c:spPr>
            <a:solidFill>
              <a:schemeClr val="accent6">
                <a:lumMod val="75000"/>
              </a:schemeClr>
            </a:solidFill>
            <a:ln>
              <a:noFill/>
            </a:ln>
            <a:effectLst/>
          </c:spPr>
          <c:invertIfNegative val="0"/>
          <c:dLbls>
            <c:numFmt formatCode="\+0.0%;\ \-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Baugen. &amp; Wohnungsbestand'!$L$16:$L$22</c:f>
              <c:strCache>
                <c:ptCount val="7"/>
                <c:pt idx="0">
                  <c:v>IN</c:v>
                </c:pt>
                <c:pt idx="1">
                  <c:v>EI</c:v>
                </c:pt>
                <c:pt idx="2">
                  <c:v>ND</c:v>
                </c:pt>
                <c:pt idx="3">
                  <c:v>PAF</c:v>
                </c:pt>
                <c:pt idx="4">
                  <c:v>R 10</c:v>
                </c:pt>
                <c:pt idx="5">
                  <c:v>Obb</c:v>
                </c:pt>
                <c:pt idx="6">
                  <c:v>Bay</c:v>
                </c:pt>
              </c:strCache>
            </c:strRef>
          </c:cat>
          <c:val>
            <c:numRef>
              <c:f>'Pivot Baugen. &amp; Wohnungsbestand'!$M$16:$M$22</c:f>
              <c:numCache>
                <c:formatCode>0.0%</c:formatCode>
                <c:ptCount val="7"/>
                <c:pt idx="0">
                  <c:v>-0.50387596899224807</c:v>
                </c:pt>
                <c:pt idx="1">
                  <c:v>-0.44662309368191722</c:v>
                </c:pt>
                <c:pt idx="2">
                  <c:v>-0.4022988505747126</c:v>
                </c:pt>
                <c:pt idx="3">
                  <c:v>-0.45199063231850112</c:v>
                </c:pt>
                <c:pt idx="4">
                  <c:v>-0.44772117962466484</c:v>
                </c:pt>
                <c:pt idx="5">
                  <c:v>-0.43528889874681154</c:v>
                </c:pt>
                <c:pt idx="6">
                  <c:v>-0.50618468756664536</c:v>
                </c:pt>
              </c:numCache>
            </c:numRef>
          </c:val>
          <c:extLst>
            <c:ext xmlns:c16="http://schemas.microsoft.com/office/drawing/2014/chart" uri="{C3380CC4-5D6E-409C-BE32-E72D297353CC}">
              <c16:uniqueId val="{00000000-E87D-4AFA-8958-94267289A5D9}"/>
            </c:ext>
          </c:extLst>
        </c:ser>
        <c:ser>
          <c:idx val="1"/>
          <c:order val="1"/>
          <c:tx>
            <c:strRef>
              <c:f>'Pivot Baugen. &amp; Wohnungsbestand'!$N$15</c:f>
              <c:strCache>
                <c:ptCount val="1"/>
                <c:pt idx="0">
                  <c:v>Wohnungen gesamt (inkl. Umbauten)</c:v>
                </c:pt>
              </c:strCache>
            </c:strRef>
          </c:tx>
          <c:spPr>
            <a:solidFill>
              <a:schemeClr val="accent6">
                <a:lumMod val="60000"/>
                <a:lumOff val="40000"/>
              </a:schemeClr>
            </a:solidFill>
            <a:ln>
              <a:noFill/>
            </a:ln>
            <a:effectLst/>
          </c:spPr>
          <c:invertIfNegative val="0"/>
          <c:dLbls>
            <c:dLbl>
              <c:idx val="0"/>
              <c:layout>
                <c:manualLayout>
                  <c:x val="2.3518518518518518E-2"/>
                  <c:y val="9.00768506862695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7D-4AFA-8958-94267289A5D9}"/>
                </c:ext>
              </c:extLst>
            </c:dLbl>
            <c:dLbl>
              <c:idx val="1"/>
              <c:layout>
                <c:manualLayout>
                  <c:x val="1.5679012345679012E-2"/>
                  <c:y val="9.00768506862695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7D-4AFA-8958-94267289A5D9}"/>
                </c:ext>
              </c:extLst>
            </c:dLbl>
            <c:dLbl>
              <c:idx val="2"/>
              <c:layout>
                <c:manualLayout>
                  <c:x val="1.175925925925918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7D-4AFA-8958-94267289A5D9}"/>
                </c:ext>
              </c:extLst>
            </c:dLbl>
            <c:dLbl>
              <c:idx val="3"/>
              <c:layout>
                <c:manualLayout>
                  <c:x val="1.567901234567893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7D-4AFA-8958-94267289A5D9}"/>
                </c:ext>
              </c:extLst>
            </c:dLbl>
            <c:dLbl>
              <c:idx val="4"/>
              <c:layout>
                <c:manualLayout>
                  <c:x val="1.567901234567901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7D-4AFA-8958-94267289A5D9}"/>
                </c:ext>
              </c:extLst>
            </c:dLbl>
            <c:dLbl>
              <c:idx val="5"/>
              <c:layout>
                <c:manualLayout>
                  <c:x val="1.3719135802469137E-2"/>
                  <c:y val="9.00768506862695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7D-4AFA-8958-94267289A5D9}"/>
                </c:ext>
              </c:extLst>
            </c:dLbl>
            <c:dLbl>
              <c:idx val="6"/>
              <c:layout>
                <c:manualLayout>
                  <c:x val="1.763888888888888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7D-4AFA-8958-94267289A5D9}"/>
                </c:ext>
              </c:extLst>
            </c:dLbl>
            <c:numFmt formatCode="\+0.0%;\ \-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Baugen. &amp; Wohnungsbestand'!$L$16:$L$22</c:f>
              <c:strCache>
                <c:ptCount val="7"/>
                <c:pt idx="0">
                  <c:v>IN</c:v>
                </c:pt>
                <c:pt idx="1">
                  <c:v>EI</c:v>
                </c:pt>
                <c:pt idx="2">
                  <c:v>ND</c:v>
                </c:pt>
                <c:pt idx="3">
                  <c:v>PAF</c:v>
                </c:pt>
                <c:pt idx="4">
                  <c:v>R 10</c:v>
                </c:pt>
                <c:pt idx="5">
                  <c:v>Obb</c:v>
                </c:pt>
                <c:pt idx="6">
                  <c:v>Bay</c:v>
                </c:pt>
              </c:strCache>
            </c:strRef>
          </c:cat>
          <c:val>
            <c:numRef>
              <c:f>'Pivot Baugen. &amp; Wohnungsbestand'!$N$16:$N$22</c:f>
              <c:numCache>
                <c:formatCode>0.0%</c:formatCode>
                <c:ptCount val="7"/>
                <c:pt idx="0">
                  <c:v>-0.50133570792520032</c:v>
                </c:pt>
                <c:pt idx="1">
                  <c:v>-0.17706237424547289</c:v>
                </c:pt>
                <c:pt idx="2">
                  <c:v>-0.2225475841874085</c:v>
                </c:pt>
                <c:pt idx="3">
                  <c:v>-0.214867617107943</c:v>
                </c:pt>
                <c:pt idx="4">
                  <c:v>-0.29138022210470649</c:v>
                </c:pt>
                <c:pt idx="5">
                  <c:v>-0.29667351896841709</c:v>
                </c:pt>
                <c:pt idx="6">
                  <c:v>-0.3374733215047957</c:v>
                </c:pt>
              </c:numCache>
            </c:numRef>
          </c:val>
          <c:extLst>
            <c:ext xmlns:c16="http://schemas.microsoft.com/office/drawing/2014/chart" uri="{C3380CC4-5D6E-409C-BE32-E72D297353CC}">
              <c16:uniqueId val="{00000001-E87D-4AFA-8958-94267289A5D9}"/>
            </c:ext>
          </c:extLst>
        </c:ser>
        <c:dLbls>
          <c:showLegendKey val="0"/>
          <c:showVal val="0"/>
          <c:showCatName val="0"/>
          <c:showSerName val="0"/>
          <c:showPercent val="0"/>
          <c:showBubbleSize val="0"/>
        </c:dLbls>
        <c:gapWidth val="100"/>
        <c:axId val="1641300511"/>
        <c:axId val="1641293311"/>
      </c:barChart>
      <c:catAx>
        <c:axId val="16413005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641293311"/>
        <c:crosses val="autoZero"/>
        <c:auto val="1"/>
        <c:lblAlgn val="ctr"/>
        <c:lblOffset val="100"/>
        <c:noMultiLvlLbl val="0"/>
      </c:catAx>
      <c:valAx>
        <c:axId val="164129331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641300511"/>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1" i="0" u="none" strike="noStrike" baseline="0">
                <a:solidFill>
                  <a:sysClr val="windowText" lastClr="000000"/>
                </a:solidFill>
                <a:effectLst/>
                <a:latin typeface="Arial" panose="020B0604020202020204" pitchFamily="34" charset="0"/>
                <a:cs typeface="Arial" panose="020B0604020202020204" pitchFamily="34" charset="0"/>
              </a:rPr>
              <a:t>Entwicklung des Wohnungsbestandes und der Wohnflächen </a:t>
            </a:r>
          </a:p>
          <a:p>
            <a:pPr>
              <a:defRPr/>
            </a:pPr>
            <a:r>
              <a:rPr lang="de-DE" sz="1400" b="1" i="0" u="none" strike="noStrike" baseline="0">
                <a:solidFill>
                  <a:sysClr val="windowText" lastClr="000000"/>
                </a:solidFill>
                <a:effectLst/>
                <a:latin typeface="Arial" panose="020B0604020202020204" pitchFamily="34" charset="0"/>
                <a:cs typeface="Arial" panose="020B0604020202020204" pitchFamily="34" charset="0"/>
              </a:rPr>
              <a:t>(2020 - 2024)</a:t>
            </a:r>
            <a:endParaRPr lang="de-DE" sz="1400" b="1">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'Pivot Baugen. &amp; Wohnungsbestand'!$S$15</c:f>
              <c:strCache>
                <c:ptCount val="1"/>
                <c:pt idx="0">
                  <c:v>Wohnungen insgesamt</c:v>
                </c:pt>
              </c:strCache>
            </c:strRef>
          </c:tx>
          <c:spPr>
            <a:solidFill>
              <a:schemeClr val="accent5">
                <a:lumMod val="75000"/>
              </a:schemeClr>
            </a:solidFill>
            <a:ln>
              <a:noFill/>
            </a:ln>
            <a:effectLst/>
          </c:spPr>
          <c:invertIfNegative val="0"/>
          <c:dLbls>
            <c:dLbl>
              <c:idx val="0"/>
              <c:layout>
                <c:manualLayout>
                  <c:x val="-1.175925925925925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621-48DD-9013-6C1D88251ABB}"/>
                </c:ext>
              </c:extLst>
            </c:dLbl>
            <c:dLbl>
              <c:idx val="1"/>
              <c:layout>
                <c:manualLayout>
                  <c:x val="-1.175925925925925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621-48DD-9013-6C1D88251ABB}"/>
                </c:ext>
              </c:extLst>
            </c:dLbl>
            <c:dLbl>
              <c:idx val="2"/>
              <c:layout>
                <c:manualLayout>
                  <c:x val="-7.83950617283950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621-48DD-9013-6C1D88251ABB}"/>
                </c:ext>
              </c:extLst>
            </c:dLbl>
            <c:dLbl>
              <c:idx val="3"/>
              <c:layout>
                <c:manualLayout>
                  <c:x val="-1.175925925925925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621-48DD-9013-6C1D88251ABB}"/>
                </c:ext>
              </c:extLst>
            </c:dLbl>
            <c:dLbl>
              <c:idx val="4"/>
              <c:layout>
                <c:manualLayout>
                  <c:x val="-1.17592592592593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621-48DD-9013-6C1D88251ABB}"/>
                </c:ext>
              </c:extLst>
            </c:dLbl>
            <c:dLbl>
              <c:idx val="6"/>
              <c:layout>
                <c:manualLayout>
                  <c:x val="-1.5679012345679012E-2"/>
                  <c:y val="-9.00768506862695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621-48DD-9013-6C1D88251ABB}"/>
                </c:ext>
              </c:extLst>
            </c:dLbl>
            <c:numFmt formatCode="\+0.0%;\ \-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Baugen. &amp; Wohnungsbestand'!$R$16:$R$22</c:f>
              <c:strCache>
                <c:ptCount val="7"/>
                <c:pt idx="0">
                  <c:v>IN</c:v>
                </c:pt>
                <c:pt idx="1">
                  <c:v>EI</c:v>
                </c:pt>
                <c:pt idx="2">
                  <c:v>ND</c:v>
                </c:pt>
                <c:pt idx="3">
                  <c:v>PAF</c:v>
                </c:pt>
                <c:pt idx="4">
                  <c:v>R 10</c:v>
                </c:pt>
                <c:pt idx="5">
                  <c:v>Obb</c:v>
                </c:pt>
                <c:pt idx="6">
                  <c:v>Bay</c:v>
                </c:pt>
              </c:strCache>
            </c:strRef>
          </c:cat>
          <c:val>
            <c:numRef>
              <c:f>'Pivot Baugen. &amp; Wohnungsbestand'!$S$16:$S$22</c:f>
              <c:numCache>
                <c:formatCode>0.0%</c:formatCode>
                <c:ptCount val="7"/>
                <c:pt idx="0">
                  <c:v>3.8471373774684015E-2</c:v>
                </c:pt>
                <c:pt idx="1">
                  <c:v>3.8133942934552634E-2</c:v>
                </c:pt>
                <c:pt idx="2">
                  <c:v>4.0484914280544571E-2</c:v>
                </c:pt>
                <c:pt idx="3">
                  <c:v>5.3930943356862215E-2</c:v>
                </c:pt>
                <c:pt idx="4">
                  <c:v>4.2616696297641976E-2</c:v>
                </c:pt>
                <c:pt idx="5">
                  <c:v>3.8604848832267669E-2</c:v>
                </c:pt>
                <c:pt idx="6">
                  <c:v>3.6817365017484116E-2</c:v>
                </c:pt>
              </c:numCache>
            </c:numRef>
          </c:val>
          <c:extLst>
            <c:ext xmlns:c16="http://schemas.microsoft.com/office/drawing/2014/chart" uri="{C3380CC4-5D6E-409C-BE32-E72D297353CC}">
              <c16:uniqueId val="{00000000-0621-48DD-9013-6C1D88251ABB}"/>
            </c:ext>
          </c:extLst>
        </c:ser>
        <c:ser>
          <c:idx val="1"/>
          <c:order val="1"/>
          <c:tx>
            <c:strRef>
              <c:f>'Pivot Baugen. &amp; Wohnungsbestand'!$T$15</c:f>
              <c:strCache>
                <c:ptCount val="1"/>
                <c:pt idx="0">
                  <c:v>Wohnfläche insgesamt</c:v>
                </c:pt>
              </c:strCache>
            </c:strRef>
          </c:tx>
          <c:spPr>
            <a:solidFill>
              <a:schemeClr val="accent1">
                <a:lumMod val="60000"/>
                <a:lumOff val="40000"/>
              </a:schemeClr>
            </a:solidFill>
            <a:ln>
              <a:noFill/>
            </a:ln>
            <a:effectLst/>
          </c:spPr>
          <c:invertIfNegative val="0"/>
          <c:dLbls>
            <c:numFmt formatCode="\+0.0%;\ \-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Baugen. &amp; Wohnungsbestand'!$R$16:$R$22</c:f>
              <c:strCache>
                <c:ptCount val="7"/>
                <c:pt idx="0">
                  <c:v>IN</c:v>
                </c:pt>
                <c:pt idx="1">
                  <c:v>EI</c:v>
                </c:pt>
                <c:pt idx="2">
                  <c:v>ND</c:v>
                </c:pt>
                <c:pt idx="3">
                  <c:v>PAF</c:v>
                </c:pt>
                <c:pt idx="4">
                  <c:v>R 10</c:v>
                </c:pt>
                <c:pt idx="5">
                  <c:v>Obb</c:v>
                </c:pt>
                <c:pt idx="6">
                  <c:v>Bay</c:v>
                </c:pt>
              </c:strCache>
            </c:strRef>
          </c:cat>
          <c:val>
            <c:numRef>
              <c:f>'Pivot Baugen. &amp; Wohnungsbestand'!$T$16:$T$22</c:f>
              <c:numCache>
                <c:formatCode>0.0%</c:formatCode>
                <c:ptCount val="7"/>
                <c:pt idx="0">
                  <c:v>3.8696282976205643E-2</c:v>
                </c:pt>
                <c:pt idx="1">
                  <c:v>6.8974035746101059E-2</c:v>
                </c:pt>
                <c:pt idx="2">
                  <c:v>7.8743763636124786E-2</c:v>
                </c:pt>
                <c:pt idx="3">
                  <c:v>8.3212971059741347E-2</c:v>
                </c:pt>
                <c:pt idx="4">
                  <c:v>6.7231762292775166E-2</c:v>
                </c:pt>
                <c:pt idx="5">
                  <c:v>5.4981088389994603E-2</c:v>
                </c:pt>
                <c:pt idx="6">
                  <c:v>6.112716203560975E-2</c:v>
                </c:pt>
              </c:numCache>
            </c:numRef>
          </c:val>
          <c:extLst>
            <c:ext xmlns:c16="http://schemas.microsoft.com/office/drawing/2014/chart" uri="{C3380CC4-5D6E-409C-BE32-E72D297353CC}">
              <c16:uniqueId val="{00000001-0621-48DD-9013-6C1D88251ABB}"/>
            </c:ext>
          </c:extLst>
        </c:ser>
        <c:dLbls>
          <c:showLegendKey val="0"/>
          <c:showVal val="0"/>
          <c:showCatName val="0"/>
          <c:showSerName val="0"/>
          <c:showPercent val="0"/>
          <c:showBubbleSize val="0"/>
        </c:dLbls>
        <c:gapWidth val="100"/>
        <c:axId val="1591366575"/>
        <c:axId val="1591376175"/>
      </c:barChart>
      <c:catAx>
        <c:axId val="1591366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591376175"/>
        <c:crosses val="autoZero"/>
        <c:auto val="1"/>
        <c:lblAlgn val="ctr"/>
        <c:lblOffset val="100"/>
        <c:noMultiLvlLbl val="0"/>
      </c:catAx>
      <c:valAx>
        <c:axId val="15913761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591366575"/>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Tourismus!Zeitreihe</c:name>
    <c:fmtId val="3"/>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rgbClr val="3B6AB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rgbClr val="3B6AB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rgbClr val="3B6ABF"/>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5.8492826617826621E-2"/>
          <c:y val="0.14746850911825532"/>
          <c:w val="0.92018543956043952"/>
          <c:h val="0.69044839255499157"/>
        </c:manualLayout>
      </c:layout>
      <c:lineChart>
        <c:grouping val="standard"/>
        <c:varyColors val="0"/>
        <c:ser>
          <c:idx val="0"/>
          <c:order val="0"/>
          <c:tx>
            <c:strRef>
              <c:f>'Pivot Tourismus'!$B$4</c:f>
              <c:strCache>
                <c:ptCount val="1"/>
                <c:pt idx="0">
                  <c:v>Summe von Werte2</c:v>
                </c:pt>
              </c:strCache>
            </c:strRef>
          </c:tx>
          <c:spPr>
            <a:ln w="28575" cap="rnd">
              <a:solidFill>
                <a:schemeClr val="accent1"/>
              </a:solidFill>
              <a:round/>
            </a:ln>
            <a:effectLst/>
          </c:spPr>
          <c:marker>
            <c:symbol val="none"/>
          </c:marker>
          <c:cat>
            <c:strRef>
              <c:f>'Pivot Tourismus'!$A$5:$A$11</c:f>
              <c:strCache>
                <c:ptCount val="6"/>
                <c:pt idx="0">
                  <c:v>2019</c:v>
                </c:pt>
                <c:pt idx="1">
                  <c:v>2020</c:v>
                </c:pt>
                <c:pt idx="2">
                  <c:v>2021</c:v>
                </c:pt>
                <c:pt idx="3">
                  <c:v>2022</c:v>
                </c:pt>
                <c:pt idx="4">
                  <c:v>2023</c:v>
                </c:pt>
                <c:pt idx="5">
                  <c:v>2024</c:v>
                </c:pt>
              </c:strCache>
            </c:strRef>
          </c:cat>
          <c:val>
            <c:numRef>
              <c:f>'Pivot Tourismus'!$B$5:$B$11</c:f>
              <c:numCache>
                <c:formatCode>General</c:formatCode>
                <c:ptCount val="6"/>
              </c:numCache>
            </c:numRef>
          </c:val>
          <c:smooth val="0"/>
          <c:extLst>
            <c:ext xmlns:c16="http://schemas.microsoft.com/office/drawing/2014/chart" uri="{C3380CC4-5D6E-409C-BE32-E72D297353CC}">
              <c16:uniqueId val="{00000000-99A8-46E4-9CD1-864AE42A4FD7}"/>
            </c:ext>
          </c:extLst>
        </c:ser>
        <c:ser>
          <c:idx val="1"/>
          <c:order val="1"/>
          <c:tx>
            <c:strRef>
              <c:f>'Pivot Tourismus'!$C$4</c:f>
              <c:strCache>
                <c:ptCount val="1"/>
                <c:pt idx="0">
                  <c:v>Summe von Werte 2</c:v>
                </c:pt>
              </c:strCache>
            </c:strRef>
          </c:tx>
          <c:spPr>
            <a:ln w="28575" cap="rnd">
              <a:solidFill>
                <a:srgbClr val="3B6ABF"/>
              </a:solidFill>
              <a:round/>
            </a:ln>
            <a:effectLst/>
          </c:spPr>
          <c:marker>
            <c:symbol val="none"/>
          </c:marker>
          <c:cat>
            <c:strRef>
              <c:f>'Pivot Tourismus'!$A$5:$A$11</c:f>
              <c:strCache>
                <c:ptCount val="6"/>
                <c:pt idx="0">
                  <c:v>2019</c:v>
                </c:pt>
                <c:pt idx="1">
                  <c:v>2020</c:v>
                </c:pt>
                <c:pt idx="2">
                  <c:v>2021</c:v>
                </c:pt>
                <c:pt idx="3">
                  <c:v>2022</c:v>
                </c:pt>
                <c:pt idx="4">
                  <c:v>2023</c:v>
                </c:pt>
                <c:pt idx="5">
                  <c:v>2024</c:v>
                </c:pt>
              </c:strCache>
            </c:strRef>
          </c:cat>
          <c:val>
            <c:numRef>
              <c:f>'Pivot Tourismus'!$C$5:$C$11</c:f>
              <c:numCache>
                <c:formatCode>General</c:formatCode>
                <c:ptCount val="6"/>
                <c:pt idx="0">
                  <c:v>1.6724013521322432</c:v>
                </c:pt>
                <c:pt idx="1">
                  <c:v>1.7825467553658843</c:v>
                </c:pt>
                <c:pt idx="2">
                  <c:v>1.8331447260427289</c:v>
                </c:pt>
                <c:pt idx="3">
                  <c:v>1.6777927606685621</c:v>
                </c:pt>
                <c:pt idx="4">
                  <c:v>1.6601991837572834</c:v>
                </c:pt>
                <c:pt idx="5">
                  <c:v>1.6186015821316855</c:v>
                </c:pt>
              </c:numCache>
            </c:numRef>
          </c:val>
          <c:smooth val="0"/>
          <c:extLst>
            <c:ext xmlns:c16="http://schemas.microsoft.com/office/drawing/2014/chart" uri="{C3380CC4-5D6E-409C-BE32-E72D297353CC}">
              <c16:uniqueId val="{00000001-99A8-46E4-9CD1-864AE42A4FD7}"/>
            </c:ext>
          </c:extLst>
        </c:ser>
        <c:dLbls>
          <c:showLegendKey val="0"/>
          <c:showVal val="0"/>
          <c:showCatName val="0"/>
          <c:showSerName val="0"/>
          <c:showPercent val="0"/>
          <c:showBubbleSize val="0"/>
        </c:dLbls>
        <c:smooth val="0"/>
        <c:axId val="1003853680"/>
        <c:axId val="1003851280"/>
      </c:lineChart>
      <c:catAx>
        <c:axId val="100385368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003851280"/>
        <c:crosses val="autoZero"/>
        <c:auto val="1"/>
        <c:lblAlgn val="ctr"/>
        <c:lblOffset val="100"/>
        <c:noMultiLvlLbl val="0"/>
      </c:catAx>
      <c:valAx>
        <c:axId val="1003851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003853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6302422839506165"/>
          <c:y val="0.13266016713091922"/>
        </c:manualLayout>
      </c:layout>
      <c:overlay val="0"/>
      <c:spPr>
        <a:noFill/>
        <a:ln>
          <a:noFill/>
        </a:ln>
        <a:effectLst/>
      </c:spPr>
      <c:txPr>
        <a:bodyPr rot="0" spcFirstLastPara="1" vertOverflow="ellipsis" vert="horz" wrap="square" anchor="ctr" anchorCtr="0"/>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127554012345679"/>
          <c:y val="0.25944908696997832"/>
          <c:w val="0.8656859567901235"/>
          <c:h val="0.60713710925410092"/>
        </c:manualLayout>
      </c:layout>
      <c:barChart>
        <c:barDir val="col"/>
        <c:grouping val="clustered"/>
        <c:varyColors val="0"/>
        <c:ser>
          <c:idx val="0"/>
          <c:order val="0"/>
          <c:tx>
            <c:strRef>
              <c:f>'Pivot Tourismus'!$L$16</c:f>
              <c:strCache>
                <c:ptCount val="1"/>
                <c:pt idx="0">
                  <c:v>Ankünfte insgesamt</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Tourismus'!$K$17:$K$23</c:f>
              <c:strCache>
                <c:ptCount val="7"/>
                <c:pt idx="0">
                  <c:v>IN</c:v>
                </c:pt>
                <c:pt idx="1">
                  <c:v>EI</c:v>
                </c:pt>
                <c:pt idx="2">
                  <c:v>ND</c:v>
                </c:pt>
                <c:pt idx="3">
                  <c:v>PAF</c:v>
                </c:pt>
                <c:pt idx="4">
                  <c:v>R 10</c:v>
                </c:pt>
                <c:pt idx="5">
                  <c:v>Obb</c:v>
                </c:pt>
                <c:pt idx="6">
                  <c:v>Bay</c:v>
                </c:pt>
              </c:strCache>
            </c:strRef>
          </c:cat>
          <c:val>
            <c:numRef>
              <c:f>'Pivot Tourismus'!$L$17:$L$23</c:f>
              <c:numCache>
                <c:formatCode>0.0%</c:formatCode>
                <c:ptCount val="7"/>
                <c:pt idx="0">
                  <c:v>1.5299799171582777</c:v>
                </c:pt>
                <c:pt idx="1">
                  <c:v>0.5906549131604788</c:v>
                </c:pt>
                <c:pt idx="2">
                  <c:v>0.60588049780451714</c:v>
                </c:pt>
                <c:pt idx="3">
                  <c:v>0.83354342997778974</c:v>
                </c:pt>
                <c:pt idx="4">
                  <c:v>0.90033413841320575</c:v>
                </c:pt>
                <c:pt idx="5">
                  <c:v>1.316568254914305</c:v>
                </c:pt>
                <c:pt idx="6">
                  <c:v>1.0480014905087218</c:v>
                </c:pt>
              </c:numCache>
            </c:numRef>
          </c:val>
          <c:extLst>
            <c:ext xmlns:c16="http://schemas.microsoft.com/office/drawing/2014/chart" uri="{C3380CC4-5D6E-409C-BE32-E72D297353CC}">
              <c16:uniqueId val="{00000000-9319-4EF5-B965-8CBB38136802}"/>
            </c:ext>
          </c:extLst>
        </c:ser>
        <c:dLbls>
          <c:showLegendKey val="0"/>
          <c:showVal val="0"/>
          <c:showCatName val="0"/>
          <c:showSerName val="0"/>
          <c:showPercent val="0"/>
          <c:showBubbleSize val="0"/>
        </c:dLbls>
        <c:gapWidth val="100"/>
        <c:overlap val="-27"/>
        <c:axId val="1877057743"/>
        <c:axId val="1877043823"/>
      </c:barChart>
      <c:catAx>
        <c:axId val="18770577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877043823"/>
        <c:crosses val="autoZero"/>
        <c:auto val="1"/>
        <c:lblAlgn val="ctr"/>
        <c:lblOffset val="100"/>
        <c:noMultiLvlLbl val="0"/>
      </c:catAx>
      <c:valAx>
        <c:axId val="187704382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87705774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543842592592597"/>
          <c:y val="0.12774682760755185"/>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127554012345679"/>
          <c:y val="0.24962240792324358"/>
          <c:w val="0.8656859567901235"/>
          <c:h val="0.61696378830083565"/>
        </c:manualLayout>
      </c:layout>
      <c:barChart>
        <c:barDir val="col"/>
        <c:grouping val="clustered"/>
        <c:varyColors val="0"/>
        <c:ser>
          <c:idx val="0"/>
          <c:order val="0"/>
          <c:tx>
            <c:strRef>
              <c:f>'Pivot Tourismus'!$S$16</c:f>
              <c:strCache>
                <c:ptCount val="1"/>
                <c:pt idx="0">
                  <c:v>Übernachtungen insgesamt</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Tourismus'!$R$17:$R$23</c:f>
              <c:strCache>
                <c:ptCount val="7"/>
                <c:pt idx="0">
                  <c:v>IN</c:v>
                </c:pt>
                <c:pt idx="1">
                  <c:v>EI</c:v>
                </c:pt>
                <c:pt idx="2">
                  <c:v>ND</c:v>
                </c:pt>
                <c:pt idx="3">
                  <c:v>PAF</c:v>
                </c:pt>
                <c:pt idx="4">
                  <c:v>R 10</c:v>
                </c:pt>
                <c:pt idx="5">
                  <c:v>Obb</c:v>
                </c:pt>
                <c:pt idx="6">
                  <c:v>Bay</c:v>
                </c:pt>
              </c:strCache>
            </c:strRef>
          </c:cat>
          <c:val>
            <c:numRef>
              <c:f>'Pivot Tourismus'!$S$17:$S$23</c:f>
              <c:numCache>
                <c:formatCode>0.0%</c:formatCode>
                <c:ptCount val="7"/>
                <c:pt idx="0">
                  <c:v>1.2972914928300079</c:v>
                </c:pt>
                <c:pt idx="1">
                  <c:v>0.38259329860347613</c:v>
                </c:pt>
                <c:pt idx="2">
                  <c:v>0.39886805801202696</c:v>
                </c:pt>
                <c:pt idx="3">
                  <c:v>0.48475302096619699</c:v>
                </c:pt>
                <c:pt idx="4">
                  <c:v>0.61779969578738192</c:v>
                </c:pt>
                <c:pt idx="5">
                  <c:v>0.88650596827270878</c:v>
                </c:pt>
                <c:pt idx="6">
                  <c:v>0.71354825247483733</c:v>
                </c:pt>
              </c:numCache>
            </c:numRef>
          </c:val>
          <c:extLst>
            <c:ext xmlns:c16="http://schemas.microsoft.com/office/drawing/2014/chart" uri="{C3380CC4-5D6E-409C-BE32-E72D297353CC}">
              <c16:uniqueId val="{00000000-FE67-4A96-9FE6-3951F4FC655D}"/>
            </c:ext>
          </c:extLst>
        </c:ser>
        <c:dLbls>
          <c:showLegendKey val="0"/>
          <c:showVal val="0"/>
          <c:showCatName val="0"/>
          <c:showSerName val="0"/>
          <c:showPercent val="0"/>
          <c:showBubbleSize val="0"/>
        </c:dLbls>
        <c:gapWidth val="100"/>
        <c:overlap val="-27"/>
        <c:axId val="1877063503"/>
        <c:axId val="1877066383"/>
      </c:barChart>
      <c:catAx>
        <c:axId val="18770635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877066383"/>
        <c:crosses val="autoZero"/>
        <c:auto val="1"/>
        <c:lblAlgn val="ctr"/>
        <c:lblOffset val="100"/>
        <c:noMultiLvlLbl val="0"/>
      </c:catAx>
      <c:valAx>
        <c:axId val="18770663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1877063503"/>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Einwohnerbewegungen!Zeitreihe</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Einwohnerbewegungen'!$B$4</c:f>
              <c:strCache>
                <c:ptCount val="1"/>
                <c:pt idx="0">
                  <c:v>Ergebnis</c:v>
                </c:pt>
              </c:strCache>
            </c:strRef>
          </c:tx>
          <c:spPr>
            <a:ln w="28575" cap="rnd">
              <a:solidFill>
                <a:schemeClr val="accent1"/>
              </a:solidFill>
              <a:round/>
            </a:ln>
            <a:effectLst/>
          </c:spPr>
          <c:marker>
            <c:symbol val="none"/>
          </c:marker>
          <c:cat>
            <c:strRef>
              <c:f>'Pivot Einwohnerbewegungen'!$A$5:$A$11</c:f>
              <c:strCache>
                <c:ptCount val="6"/>
                <c:pt idx="0">
                  <c:v>2019</c:v>
                </c:pt>
                <c:pt idx="1">
                  <c:v>2020</c:v>
                </c:pt>
                <c:pt idx="2">
                  <c:v>2021</c:v>
                </c:pt>
                <c:pt idx="3">
                  <c:v>2022</c:v>
                </c:pt>
                <c:pt idx="4">
                  <c:v>2023</c:v>
                </c:pt>
                <c:pt idx="5">
                  <c:v>2024</c:v>
                </c:pt>
              </c:strCache>
            </c:strRef>
          </c:cat>
          <c:val>
            <c:numRef>
              <c:f>'Pivot Einwohnerbewegungen'!$B$5:$B$11</c:f>
              <c:numCache>
                <c:formatCode>General</c:formatCode>
                <c:ptCount val="6"/>
                <c:pt idx="0">
                  <c:v>364</c:v>
                </c:pt>
                <c:pt idx="1">
                  <c:v>262</c:v>
                </c:pt>
                <c:pt idx="2">
                  <c:v>301</c:v>
                </c:pt>
                <c:pt idx="3">
                  <c:v>73</c:v>
                </c:pt>
                <c:pt idx="4">
                  <c:v>-39</c:v>
                </c:pt>
                <c:pt idx="5">
                  <c:v>2</c:v>
                </c:pt>
              </c:numCache>
            </c:numRef>
          </c:val>
          <c:smooth val="0"/>
          <c:extLst>
            <c:ext xmlns:c16="http://schemas.microsoft.com/office/drawing/2014/chart" uri="{C3380CC4-5D6E-409C-BE32-E72D297353CC}">
              <c16:uniqueId val="{00000000-6321-47AC-B554-73084D9DA786}"/>
            </c:ext>
          </c:extLst>
        </c:ser>
        <c:dLbls>
          <c:showLegendKey val="0"/>
          <c:showVal val="0"/>
          <c:showCatName val="0"/>
          <c:showSerName val="0"/>
          <c:showPercent val="0"/>
          <c:showBubbleSize val="0"/>
        </c:dLbls>
        <c:smooth val="0"/>
        <c:axId val="459667839"/>
        <c:axId val="459672159"/>
      </c:lineChart>
      <c:catAx>
        <c:axId val="459667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59672159"/>
        <c:crosses val="autoZero"/>
        <c:auto val="1"/>
        <c:lblAlgn val="ctr"/>
        <c:lblOffset val="100"/>
        <c:noMultiLvlLbl val="0"/>
      </c:catAx>
      <c:valAx>
        <c:axId val="4596721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596678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'Pivot Einwohnerbewegungen'!$M$11</c:f>
              <c:strCache>
                <c:ptCount val="1"/>
                <c:pt idx="0">
                  <c:v>2 020</c:v>
                </c:pt>
              </c:strCache>
            </c:strRef>
          </c:tx>
          <c:spPr>
            <a:solidFill>
              <a:schemeClr val="accent1"/>
            </a:solidFill>
            <a:ln>
              <a:noFill/>
            </a:ln>
            <a:effectLst/>
          </c:spPr>
          <c:invertIfNegative val="0"/>
          <c:cat>
            <c:strRef>
              <c:f>'Pivot Einwohnerbewegungen'!$L$12:$L$15</c:f>
              <c:strCache>
                <c:ptCount val="4"/>
                <c:pt idx="0">
                  <c:v>IN</c:v>
                </c:pt>
                <c:pt idx="1">
                  <c:v>EI</c:v>
                </c:pt>
                <c:pt idx="2">
                  <c:v>ND</c:v>
                </c:pt>
                <c:pt idx="3">
                  <c:v>PAF</c:v>
                </c:pt>
              </c:strCache>
            </c:strRef>
          </c:cat>
          <c:val>
            <c:numRef>
              <c:f>'Pivot Einwohnerbewegungen'!$M$12:$M$15</c:f>
              <c:numCache>
                <c:formatCode>#,##0</c:formatCode>
                <c:ptCount val="4"/>
                <c:pt idx="0">
                  <c:v>227</c:v>
                </c:pt>
                <c:pt idx="1">
                  <c:v>262</c:v>
                </c:pt>
                <c:pt idx="2">
                  <c:v>-67</c:v>
                </c:pt>
                <c:pt idx="3">
                  <c:v>-16</c:v>
                </c:pt>
              </c:numCache>
            </c:numRef>
          </c:val>
          <c:extLst>
            <c:ext xmlns:c16="http://schemas.microsoft.com/office/drawing/2014/chart" uri="{C3380CC4-5D6E-409C-BE32-E72D297353CC}">
              <c16:uniqueId val="{00000000-CF2F-41B9-BACA-AF865F4ABC57}"/>
            </c:ext>
          </c:extLst>
        </c:ser>
        <c:ser>
          <c:idx val="1"/>
          <c:order val="1"/>
          <c:tx>
            <c:strRef>
              <c:f>'Pivot Einwohnerbewegungen'!$N$11</c:f>
              <c:strCache>
                <c:ptCount val="1"/>
                <c:pt idx="0">
                  <c:v>2 021</c:v>
                </c:pt>
              </c:strCache>
            </c:strRef>
          </c:tx>
          <c:spPr>
            <a:solidFill>
              <a:schemeClr val="accent2"/>
            </a:solidFill>
            <a:ln>
              <a:noFill/>
            </a:ln>
            <a:effectLst/>
          </c:spPr>
          <c:invertIfNegative val="0"/>
          <c:cat>
            <c:strRef>
              <c:f>'Pivot Einwohnerbewegungen'!$L$12:$L$15</c:f>
              <c:strCache>
                <c:ptCount val="4"/>
                <c:pt idx="0">
                  <c:v>IN</c:v>
                </c:pt>
                <c:pt idx="1">
                  <c:v>EI</c:v>
                </c:pt>
                <c:pt idx="2">
                  <c:v>ND</c:v>
                </c:pt>
                <c:pt idx="3">
                  <c:v>PAF</c:v>
                </c:pt>
              </c:strCache>
            </c:strRef>
          </c:cat>
          <c:val>
            <c:numRef>
              <c:f>'Pivot Einwohnerbewegungen'!$N$12:$N$15</c:f>
              <c:numCache>
                <c:formatCode>#,##0</c:formatCode>
                <c:ptCount val="4"/>
                <c:pt idx="0">
                  <c:v>173</c:v>
                </c:pt>
                <c:pt idx="1">
                  <c:v>301</c:v>
                </c:pt>
                <c:pt idx="2">
                  <c:v>52</c:v>
                </c:pt>
                <c:pt idx="3">
                  <c:v>178</c:v>
                </c:pt>
              </c:numCache>
            </c:numRef>
          </c:val>
          <c:extLst>
            <c:ext xmlns:c16="http://schemas.microsoft.com/office/drawing/2014/chart" uri="{C3380CC4-5D6E-409C-BE32-E72D297353CC}">
              <c16:uniqueId val="{00000001-CF2F-41B9-BACA-AF865F4ABC57}"/>
            </c:ext>
          </c:extLst>
        </c:ser>
        <c:ser>
          <c:idx val="2"/>
          <c:order val="2"/>
          <c:tx>
            <c:strRef>
              <c:f>'Pivot Einwohnerbewegungen'!$O$11</c:f>
              <c:strCache>
                <c:ptCount val="1"/>
                <c:pt idx="0">
                  <c:v>2 022</c:v>
                </c:pt>
              </c:strCache>
            </c:strRef>
          </c:tx>
          <c:spPr>
            <a:solidFill>
              <a:schemeClr val="accent3"/>
            </a:solidFill>
            <a:ln>
              <a:noFill/>
            </a:ln>
            <a:effectLst/>
          </c:spPr>
          <c:invertIfNegative val="0"/>
          <c:cat>
            <c:strRef>
              <c:f>'Pivot Einwohnerbewegungen'!$L$12:$L$15</c:f>
              <c:strCache>
                <c:ptCount val="4"/>
                <c:pt idx="0">
                  <c:v>IN</c:v>
                </c:pt>
                <c:pt idx="1">
                  <c:v>EI</c:v>
                </c:pt>
                <c:pt idx="2">
                  <c:v>ND</c:v>
                </c:pt>
                <c:pt idx="3">
                  <c:v>PAF</c:v>
                </c:pt>
              </c:strCache>
            </c:strRef>
          </c:cat>
          <c:val>
            <c:numRef>
              <c:f>'Pivot Einwohnerbewegungen'!$O$12:$O$15</c:f>
              <c:numCache>
                <c:formatCode>#,##0</c:formatCode>
                <c:ptCount val="4"/>
                <c:pt idx="0">
                  <c:v>49</c:v>
                </c:pt>
                <c:pt idx="1">
                  <c:v>73</c:v>
                </c:pt>
                <c:pt idx="2">
                  <c:v>-156</c:v>
                </c:pt>
                <c:pt idx="3">
                  <c:v>-20</c:v>
                </c:pt>
              </c:numCache>
            </c:numRef>
          </c:val>
          <c:extLst>
            <c:ext xmlns:c16="http://schemas.microsoft.com/office/drawing/2014/chart" uri="{C3380CC4-5D6E-409C-BE32-E72D297353CC}">
              <c16:uniqueId val="{00000002-CF2F-41B9-BACA-AF865F4ABC57}"/>
            </c:ext>
          </c:extLst>
        </c:ser>
        <c:ser>
          <c:idx val="3"/>
          <c:order val="3"/>
          <c:tx>
            <c:strRef>
              <c:f>'Pivot Einwohnerbewegungen'!$P$11</c:f>
              <c:strCache>
                <c:ptCount val="1"/>
                <c:pt idx="0">
                  <c:v>2 023</c:v>
                </c:pt>
              </c:strCache>
            </c:strRef>
          </c:tx>
          <c:spPr>
            <a:solidFill>
              <a:schemeClr val="accent4"/>
            </a:solidFill>
            <a:ln>
              <a:noFill/>
            </a:ln>
            <a:effectLst/>
          </c:spPr>
          <c:invertIfNegative val="0"/>
          <c:cat>
            <c:strRef>
              <c:f>'Pivot Einwohnerbewegungen'!$L$12:$L$15</c:f>
              <c:strCache>
                <c:ptCount val="4"/>
                <c:pt idx="0">
                  <c:v>IN</c:v>
                </c:pt>
                <c:pt idx="1">
                  <c:v>EI</c:v>
                </c:pt>
                <c:pt idx="2">
                  <c:v>ND</c:v>
                </c:pt>
                <c:pt idx="3">
                  <c:v>PAF</c:v>
                </c:pt>
              </c:strCache>
            </c:strRef>
          </c:cat>
          <c:val>
            <c:numRef>
              <c:f>'Pivot Einwohnerbewegungen'!$P$12:$P$15</c:f>
              <c:numCache>
                <c:formatCode>#,##0</c:formatCode>
                <c:ptCount val="4"/>
                <c:pt idx="0">
                  <c:v>26</c:v>
                </c:pt>
                <c:pt idx="1">
                  <c:v>-39</c:v>
                </c:pt>
                <c:pt idx="2">
                  <c:v>-201</c:v>
                </c:pt>
                <c:pt idx="3">
                  <c:v>-68</c:v>
                </c:pt>
              </c:numCache>
            </c:numRef>
          </c:val>
          <c:extLst>
            <c:ext xmlns:c16="http://schemas.microsoft.com/office/drawing/2014/chart" uri="{C3380CC4-5D6E-409C-BE32-E72D297353CC}">
              <c16:uniqueId val="{00000003-CF2F-41B9-BACA-AF865F4ABC57}"/>
            </c:ext>
          </c:extLst>
        </c:ser>
        <c:ser>
          <c:idx val="4"/>
          <c:order val="4"/>
          <c:tx>
            <c:strRef>
              <c:f>'Pivot Einwohnerbewegungen'!$Q$11</c:f>
              <c:strCache>
                <c:ptCount val="1"/>
                <c:pt idx="0">
                  <c:v>2 024</c:v>
                </c:pt>
              </c:strCache>
            </c:strRef>
          </c:tx>
          <c:spPr>
            <a:solidFill>
              <a:schemeClr val="accent5"/>
            </a:solidFill>
            <a:ln>
              <a:noFill/>
            </a:ln>
            <a:effectLst/>
          </c:spPr>
          <c:invertIfNegative val="0"/>
          <c:cat>
            <c:strRef>
              <c:f>'Pivot Einwohnerbewegungen'!$L$12:$L$15</c:f>
              <c:strCache>
                <c:ptCount val="4"/>
                <c:pt idx="0">
                  <c:v>IN</c:v>
                </c:pt>
                <c:pt idx="1">
                  <c:v>EI</c:v>
                </c:pt>
                <c:pt idx="2">
                  <c:v>ND</c:v>
                </c:pt>
                <c:pt idx="3">
                  <c:v>PAF</c:v>
                </c:pt>
              </c:strCache>
            </c:strRef>
          </c:cat>
          <c:val>
            <c:numRef>
              <c:f>'Pivot Einwohnerbewegungen'!$Q$12:$Q$15</c:f>
              <c:numCache>
                <c:formatCode>#,##0</c:formatCode>
                <c:ptCount val="4"/>
                <c:pt idx="0">
                  <c:v>45</c:v>
                </c:pt>
                <c:pt idx="1">
                  <c:v>2</c:v>
                </c:pt>
                <c:pt idx="2">
                  <c:v>-225</c:v>
                </c:pt>
                <c:pt idx="3">
                  <c:v>-51</c:v>
                </c:pt>
              </c:numCache>
            </c:numRef>
          </c:val>
          <c:extLst>
            <c:ext xmlns:c16="http://schemas.microsoft.com/office/drawing/2014/chart" uri="{C3380CC4-5D6E-409C-BE32-E72D297353CC}">
              <c16:uniqueId val="{00000004-CF2F-41B9-BACA-AF865F4ABC57}"/>
            </c:ext>
          </c:extLst>
        </c:ser>
        <c:dLbls>
          <c:showLegendKey val="0"/>
          <c:showVal val="0"/>
          <c:showCatName val="0"/>
          <c:showSerName val="0"/>
          <c:showPercent val="0"/>
          <c:showBubbleSize val="0"/>
        </c:dLbls>
        <c:gapWidth val="219"/>
        <c:overlap val="-27"/>
        <c:axId val="372285023"/>
        <c:axId val="372277343"/>
      </c:barChart>
      <c:catAx>
        <c:axId val="37228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72277343"/>
        <c:crosses val="autoZero"/>
        <c:auto val="1"/>
        <c:lblAlgn val="ctr"/>
        <c:lblOffset val="100"/>
        <c:noMultiLvlLbl val="0"/>
      </c:catAx>
      <c:valAx>
        <c:axId val="3722773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72285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'Pivot Einwohnerbewegungen'!$U$11</c:f>
              <c:strCache>
                <c:ptCount val="1"/>
                <c:pt idx="0">
                  <c:v>2 020</c:v>
                </c:pt>
              </c:strCache>
            </c:strRef>
          </c:tx>
          <c:spPr>
            <a:solidFill>
              <a:schemeClr val="accent1"/>
            </a:solidFill>
            <a:ln>
              <a:noFill/>
            </a:ln>
            <a:effectLst/>
          </c:spPr>
          <c:invertIfNegative val="0"/>
          <c:cat>
            <c:strRef>
              <c:f>'Pivot Einwohnerbewegungen'!$T$12:$T$15</c:f>
              <c:strCache>
                <c:ptCount val="4"/>
                <c:pt idx="0">
                  <c:v>IN</c:v>
                </c:pt>
                <c:pt idx="1">
                  <c:v>EI</c:v>
                </c:pt>
                <c:pt idx="2">
                  <c:v>ND</c:v>
                </c:pt>
                <c:pt idx="3">
                  <c:v>PAF</c:v>
                </c:pt>
              </c:strCache>
            </c:strRef>
          </c:cat>
          <c:val>
            <c:numRef>
              <c:f>'Pivot Einwohnerbewegungen'!$U$12:$U$15</c:f>
              <c:numCache>
                <c:formatCode>#,##0</c:formatCode>
                <c:ptCount val="4"/>
                <c:pt idx="0">
                  <c:v>-611</c:v>
                </c:pt>
                <c:pt idx="1">
                  <c:v>107</c:v>
                </c:pt>
                <c:pt idx="2">
                  <c:v>510</c:v>
                </c:pt>
                <c:pt idx="3">
                  <c:v>1030</c:v>
                </c:pt>
              </c:numCache>
            </c:numRef>
          </c:val>
          <c:extLst>
            <c:ext xmlns:c16="http://schemas.microsoft.com/office/drawing/2014/chart" uri="{C3380CC4-5D6E-409C-BE32-E72D297353CC}">
              <c16:uniqueId val="{00000000-686C-45D0-9CCA-C9691C13B299}"/>
            </c:ext>
          </c:extLst>
        </c:ser>
        <c:ser>
          <c:idx val="1"/>
          <c:order val="1"/>
          <c:tx>
            <c:strRef>
              <c:f>'Pivot Einwohnerbewegungen'!$V$11</c:f>
              <c:strCache>
                <c:ptCount val="1"/>
                <c:pt idx="0">
                  <c:v>2 021</c:v>
                </c:pt>
              </c:strCache>
            </c:strRef>
          </c:tx>
          <c:spPr>
            <a:solidFill>
              <a:schemeClr val="accent2"/>
            </a:solidFill>
            <a:ln>
              <a:noFill/>
            </a:ln>
            <a:effectLst/>
          </c:spPr>
          <c:invertIfNegative val="0"/>
          <c:cat>
            <c:strRef>
              <c:f>'Pivot Einwohnerbewegungen'!$T$12:$T$15</c:f>
              <c:strCache>
                <c:ptCount val="4"/>
                <c:pt idx="0">
                  <c:v>IN</c:v>
                </c:pt>
                <c:pt idx="1">
                  <c:v>EI</c:v>
                </c:pt>
                <c:pt idx="2">
                  <c:v>ND</c:v>
                </c:pt>
                <c:pt idx="3">
                  <c:v>PAF</c:v>
                </c:pt>
              </c:strCache>
            </c:strRef>
          </c:cat>
          <c:val>
            <c:numRef>
              <c:f>'Pivot Einwohnerbewegungen'!$V$12:$V$15</c:f>
              <c:numCache>
                <c:formatCode>#,##0</c:formatCode>
                <c:ptCount val="4"/>
                <c:pt idx="0">
                  <c:v>905</c:v>
                </c:pt>
                <c:pt idx="1">
                  <c:v>190</c:v>
                </c:pt>
                <c:pt idx="2">
                  <c:v>737</c:v>
                </c:pt>
                <c:pt idx="3">
                  <c:v>495</c:v>
                </c:pt>
              </c:numCache>
            </c:numRef>
          </c:val>
          <c:extLst>
            <c:ext xmlns:c16="http://schemas.microsoft.com/office/drawing/2014/chart" uri="{C3380CC4-5D6E-409C-BE32-E72D297353CC}">
              <c16:uniqueId val="{00000001-686C-45D0-9CCA-C9691C13B299}"/>
            </c:ext>
          </c:extLst>
        </c:ser>
        <c:ser>
          <c:idx val="2"/>
          <c:order val="2"/>
          <c:tx>
            <c:strRef>
              <c:f>'Pivot Einwohnerbewegungen'!$W$11</c:f>
              <c:strCache>
                <c:ptCount val="1"/>
                <c:pt idx="0">
                  <c:v>2 022</c:v>
                </c:pt>
              </c:strCache>
            </c:strRef>
          </c:tx>
          <c:spPr>
            <a:solidFill>
              <a:schemeClr val="accent3"/>
            </a:solidFill>
            <a:ln>
              <a:noFill/>
            </a:ln>
            <a:effectLst/>
          </c:spPr>
          <c:invertIfNegative val="0"/>
          <c:cat>
            <c:strRef>
              <c:f>'Pivot Einwohnerbewegungen'!$T$12:$T$15</c:f>
              <c:strCache>
                <c:ptCount val="4"/>
                <c:pt idx="0">
                  <c:v>IN</c:v>
                </c:pt>
                <c:pt idx="1">
                  <c:v>EI</c:v>
                </c:pt>
                <c:pt idx="2">
                  <c:v>ND</c:v>
                </c:pt>
                <c:pt idx="3">
                  <c:v>PAF</c:v>
                </c:pt>
              </c:strCache>
            </c:strRef>
          </c:cat>
          <c:val>
            <c:numRef>
              <c:f>'Pivot Einwohnerbewegungen'!$W$12:$W$15</c:f>
              <c:numCache>
                <c:formatCode>#,##0</c:formatCode>
                <c:ptCount val="4"/>
                <c:pt idx="0">
                  <c:v>2977</c:v>
                </c:pt>
                <c:pt idx="1">
                  <c:v>1947</c:v>
                </c:pt>
                <c:pt idx="2">
                  <c:v>1648</c:v>
                </c:pt>
                <c:pt idx="3">
                  <c:v>2351</c:v>
                </c:pt>
              </c:numCache>
            </c:numRef>
          </c:val>
          <c:extLst>
            <c:ext xmlns:c16="http://schemas.microsoft.com/office/drawing/2014/chart" uri="{C3380CC4-5D6E-409C-BE32-E72D297353CC}">
              <c16:uniqueId val="{00000002-686C-45D0-9CCA-C9691C13B299}"/>
            </c:ext>
          </c:extLst>
        </c:ser>
        <c:ser>
          <c:idx val="3"/>
          <c:order val="3"/>
          <c:tx>
            <c:strRef>
              <c:f>'Pivot Einwohnerbewegungen'!$X$11</c:f>
              <c:strCache>
                <c:ptCount val="1"/>
                <c:pt idx="0">
                  <c:v>2 023</c:v>
                </c:pt>
              </c:strCache>
            </c:strRef>
          </c:tx>
          <c:spPr>
            <a:solidFill>
              <a:schemeClr val="accent4"/>
            </a:solidFill>
            <a:ln>
              <a:noFill/>
            </a:ln>
            <a:effectLst/>
          </c:spPr>
          <c:invertIfNegative val="0"/>
          <c:cat>
            <c:strRef>
              <c:f>'Pivot Einwohnerbewegungen'!$T$12:$T$15</c:f>
              <c:strCache>
                <c:ptCount val="4"/>
                <c:pt idx="0">
                  <c:v>IN</c:v>
                </c:pt>
                <c:pt idx="1">
                  <c:v>EI</c:v>
                </c:pt>
                <c:pt idx="2">
                  <c:v>ND</c:v>
                </c:pt>
                <c:pt idx="3">
                  <c:v>PAF</c:v>
                </c:pt>
              </c:strCache>
            </c:strRef>
          </c:cat>
          <c:val>
            <c:numRef>
              <c:f>'Pivot Einwohnerbewegungen'!$X$12:$X$15</c:f>
              <c:numCache>
                <c:formatCode>#,##0</c:formatCode>
                <c:ptCount val="4"/>
                <c:pt idx="0">
                  <c:v>1256</c:v>
                </c:pt>
                <c:pt idx="1">
                  <c:v>1054</c:v>
                </c:pt>
                <c:pt idx="2">
                  <c:v>1368</c:v>
                </c:pt>
                <c:pt idx="3">
                  <c:v>1017</c:v>
                </c:pt>
              </c:numCache>
            </c:numRef>
          </c:val>
          <c:extLst>
            <c:ext xmlns:c16="http://schemas.microsoft.com/office/drawing/2014/chart" uri="{C3380CC4-5D6E-409C-BE32-E72D297353CC}">
              <c16:uniqueId val="{00000003-686C-45D0-9CCA-C9691C13B299}"/>
            </c:ext>
          </c:extLst>
        </c:ser>
        <c:ser>
          <c:idx val="4"/>
          <c:order val="4"/>
          <c:tx>
            <c:strRef>
              <c:f>'Pivot Einwohnerbewegungen'!$Y$11</c:f>
              <c:strCache>
                <c:ptCount val="1"/>
                <c:pt idx="0">
                  <c:v>2 024</c:v>
                </c:pt>
              </c:strCache>
            </c:strRef>
          </c:tx>
          <c:spPr>
            <a:solidFill>
              <a:schemeClr val="accent5"/>
            </a:solidFill>
            <a:ln>
              <a:noFill/>
            </a:ln>
            <a:effectLst/>
          </c:spPr>
          <c:invertIfNegative val="0"/>
          <c:cat>
            <c:strRef>
              <c:f>'Pivot Einwohnerbewegungen'!$T$12:$T$15</c:f>
              <c:strCache>
                <c:ptCount val="4"/>
                <c:pt idx="0">
                  <c:v>IN</c:v>
                </c:pt>
                <c:pt idx="1">
                  <c:v>EI</c:v>
                </c:pt>
                <c:pt idx="2">
                  <c:v>ND</c:v>
                </c:pt>
                <c:pt idx="3">
                  <c:v>PAF</c:v>
                </c:pt>
              </c:strCache>
            </c:strRef>
          </c:cat>
          <c:val>
            <c:numRef>
              <c:f>'Pivot Einwohnerbewegungen'!$Y$12:$Y$15</c:f>
              <c:numCache>
                <c:formatCode>#,##0</c:formatCode>
                <c:ptCount val="4"/>
                <c:pt idx="0">
                  <c:v>1597</c:v>
                </c:pt>
                <c:pt idx="1">
                  <c:v>406</c:v>
                </c:pt>
                <c:pt idx="2">
                  <c:v>402</c:v>
                </c:pt>
                <c:pt idx="3">
                  <c:v>927</c:v>
                </c:pt>
              </c:numCache>
            </c:numRef>
          </c:val>
          <c:extLst>
            <c:ext xmlns:c16="http://schemas.microsoft.com/office/drawing/2014/chart" uri="{C3380CC4-5D6E-409C-BE32-E72D297353CC}">
              <c16:uniqueId val="{00000004-686C-45D0-9CCA-C9691C13B299}"/>
            </c:ext>
          </c:extLst>
        </c:ser>
        <c:dLbls>
          <c:showLegendKey val="0"/>
          <c:showVal val="0"/>
          <c:showCatName val="0"/>
          <c:showSerName val="0"/>
          <c:showPercent val="0"/>
          <c:showBubbleSize val="0"/>
        </c:dLbls>
        <c:gapWidth val="219"/>
        <c:overlap val="-27"/>
        <c:axId val="386748351"/>
        <c:axId val="386749791"/>
      </c:barChart>
      <c:catAx>
        <c:axId val="386748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6749791"/>
        <c:crosses val="autoZero"/>
        <c:auto val="1"/>
        <c:lblAlgn val="ctr"/>
        <c:lblOffset val="100"/>
        <c:noMultiLvlLbl val="0"/>
      </c:catAx>
      <c:valAx>
        <c:axId val="3867497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86748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Altersstruktur!Zeitreihe</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Altersstruktur'!$B$4</c:f>
              <c:strCache>
                <c:ptCount val="1"/>
                <c:pt idx="0">
                  <c:v>Ergebnis</c:v>
                </c:pt>
              </c:strCache>
            </c:strRef>
          </c:tx>
          <c:spPr>
            <a:ln w="28575" cap="rnd">
              <a:solidFill>
                <a:schemeClr val="accent1"/>
              </a:solidFill>
              <a:round/>
            </a:ln>
            <a:effectLst/>
          </c:spPr>
          <c:marker>
            <c:symbol val="none"/>
          </c:marker>
          <c:cat>
            <c:strRef>
              <c:f>'Pivot Altersstruktur'!$A$5:$A$11</c:f>
              <c:strCache>
                <c:ptCount val="6"/>
                <c:pt idx="0">
                  <c:v>2019</c:v>
                </c:pt>
                <c:pt idx="1">
                  <c:v>2020</c:v>
                </c:pt>
                <c:pt idx="2">
                  <c:v>2021</c:v>
                </c:pt>
                <c:pt idx="3">
                  <c:v>2022</c:v>
                </c:pt>
                <c:pt idx="4">
                  <c:v>2023</c:v>
                </c:pt>
                <c:pt idx="5">
                  <c:v>2024</c:v>
                </c:pt>
              </c:strCache>
            </c:strRef>
          </c:cat>
          <c:val>
            <c:numRef>
              <c:f>'Pivot Altersstruktur'!$B$5:$B$11</c:f>
              <c:numCache>
                <c:formatCode>#,##0</c:formatCode>
                <c:ptCount val="6"/>
                <c:pt idx="0">
                  <c:v>374117</c:v>
                </c:pt>
                <c:pt idx="1">
                  <c:v>383003</c:v>
                </c:pt>
                <c:pt idx="2">
                  <c:v>388836</c:v>
                </c:pt>
                <c:pt idx="3">
                  <c:v>384466</c:v>
                </c:pt>
                <c:pt idx="4">
                  <c:v>385851</c:v>
                </c:pt>
                <c:pt idx="5">
                  <c:v>392004</c:v>
                </c:pt>
              </c:numCache>
            </c:numRef>
          </c:val>
          <c:smooth val="0"/>
          <c:extLst>
            <c:ext xmlns:c16="http://schemas.microsoft.com/office/drawing/2014/chart" uri="{C3380CC4-5D6E-409C-BE32-E72D297353CC}">
              <c16:uniqueId val="{00000000-E417-41E4-844D-E290F9A5DB5B}"/>
            </c:ext>
          </c:extLst>
        </c:ser>
        <c:dLbls>
          <c:showLegendKey val="0"/>
          <c:showVal val="0"/>
          <c:showCatName val="0"/>
          <c:showSerName val="0"/>
          <c:showPercent val="0"/>
          <c:showBubbleSize val="0"/>
        </c:dLbls>
        <c:smooth val="0"/>
        <c:axId val="1112632240"/>
        <c:axId val="1112637520"/>
      </c:lineChart>
      <c:catAx>
        <c:axId val="111263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12637520"/>
        <c:crosses val="autoZero"/>
        <c:auto val="1"/>
        <c:lblAlgn val="ctr"/>
        <c:lblOffset val="100"/>
        <c:noMultiLvlLbl val="0"/>
      </c:catAx>
      <c:valAx>
        <c:axId val="1112637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126322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Altersstruktur!Kreisdiagramm</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pivotFmt>
      <c:pivotFmt>
        <c:idx val="8"/>
        <c:spPr>
          <a:solidFill>
            <a:schemeClr val="accent1"/>
          </a:solidFill>
          <a:ln>
            <a:noFill/>
          </a:ln>
          <a:effectLst/>
        </c:spPr>
      </c:pivotFmt>
      <c:pivotFmt>
        <c:idx val="9"/>
        <c:spPr>
          <a:solidFill>
            <a:schemeClr val="accent1"/>
          </a:solidFill>
          <a:ln>
            <a:noFill/>
          </a:ln>
          <a:effectLst/>
        </c:spPr>
      </c:pivotFmt>
      <c:pivotFmt>
        <c:idx val="10"/>
        <c:spPr>
          <a:solidFill>
            <a:schemeClr val="accent1"/>
          </a:solidFill>
          <a:ln>
            <a:noFill/>
          </a:ln>
          <a:effectLst/>
        </c:spPr>
      </c:pivotFmt>
      <c:pivotFmt>
        <c:idx val="11"/>
        <c:spPr>
          <a:solidFill>
            <a:schemeClr val="accent1"/>
          </a:solidFill>
          <a:ln>
            <a:noFill/>
          </a:ln>
          <a:effectLst/>
        </c:spPr>
      </c:pivotFmt>
      <c:pivotFmt>
        <c:idx val="12"/>
        <c:spPr>
          <a:solidFill>
            <a:schemeClr val="accent1"/>
          </a:solidFill>
          <a:ln>
            <a:noFill/>
          </a:ln>
          <a:effectLst/>
        </c:spPr>
      </c:pivotFmt>
    </c:pivotFmts>
    <c:plotArea>
      <c:layout/>
      <c:pieChart>
        <c:varyColors val="1"/>
        <c:ser>
          <c:idx val="0"/>
          <c:order val="0"/>
          <c:tx>
            <c:strRef>
              <c:f>'Pivot Altersstruktur'!$H$4</c:f>
              <c:strCache>
                <c:ptCount val="1"/>
                <c:pt idx="0">
                  <c:v>Ergebnis</c:v>
                </c:pt>
              </c:strCache>
            </c:strRef>
          </c:tx>
          <c:dPt>
            <c:idx val="0"/>
            <c:bubble3D val="0"/>
            <c:spPr>
              <a:solidFill>
                <a:schemeClr val="accent1"/>
              </a:solidFill>
              <a:ln>
                <a:noFill/>
              </a:ln>
              <a:effectLst/>
            </c:spPr>
            <c:extLst>
              <c:ext xmlns:c16="http://schemas.microsoft.com/office/drawing/2014/chart" uri="{C3380CC4-5D6E-409C-BE32-E72D297353CC}">
                <c16:uniqueId val="{00000001-6C81-4357-A5A4-4D875A87B530}"/>
              </c:ext>
            </c:extLst>
          </c:dPt>
          <c:dPt>
            <c:idx val="1"/>
            <c:bubble3D val="0"/>
            <c:spPr>
              <a:solidFill>
                <a:schemeClr val="accent2"/>
              </a:solidFill>
              <a:ln>
                <a:noFill/>
              </a:ln>
              <a:effectLst/>
            </c:spPr>
            <c:extLst>
              <c:ext xmlns:c16="http://schemas.microsoft.com/office/drawing/2014/chart" uri="{C3380CC4-5D6E-409C-BE32-E72D297353CC}">
                <c16:uniqueId val="{00000003-6C81-4357-A5A4-4D875A87B530}"/>
              </c:ext>
            </c:extLst>
          </c:dPt>
          <c:dPt>
            <c:idx val="2"/>
            <c:bubble3D val="0"/>
            <c:spPr>
              <a:solidFill>
                <a:schemeClr val="accent3"/>
              </a:solidFill>
              <a:ln>
                <a:noFill/>
              </a:ln>
              <a:effectLst/>
            </c:spPr>
            <c:extLst>
              <c:ext xmlns:c16="http://schemas.microsoft.com/office/drawing/2014/chart" uri="{C3380CC4-5D6E-409C-BE32-E72D297353CC}">
                <c16:uniqueId val="{00000005-6C81-4357-A5A4-4D875A87B530}"/>
              </c:ext>
            </c:extLst>
          </c:dPt>
          <c:dPt>
            <c:idx val="3"/>
            <c:bubble3D val="0"/>
            <c:spPr>
              <a:solidFill>
                <a:schemeClr val="accent4"/>
              </a:solidFill>
              <a:ln>
                <a:noFill/>
              </a:ln>
              <a:effectLst/>
            </c:spPr>
            <c:extLst>
              <c:ext xmlns:c16="http://schemas.microsoft.com/office/drawing/2014/chart" uri="{C3380CC4-5D6E-409C-BE32-E72D297353CC}">
                <c16:uniqueId val="{00000007-6C81-4357-A5A4-4D875A87B530}"/>
              </c:ext>
            </c:extLst>
          </c:dPt>
          <c:dPt>
            <c:idx val="4"/>
            <c:bubble3D val="0"/>
            <c:spPr>
              <a:solidFill>
                <a:schemeClr val="accent5"/>
              </a:solidFill>
              <a:ln>
                <a:noFill/>
              </a:ln>
              <a:effectLst/>
            </c:spPr>
            <c:extLst>
              <c:ext xmlns:c16="http://schemas.microsoft.com/office/drawing/2014/chart" uri="{C3380CC4-5D6E-409C-BE32-E72D297353CC}">
                <c16:uniqueId val="{00000009-6C81-4357-A5A4-4D875A87B530}"/>
              </c:ext>
            </c:extLst>
          </c:dPt>
          <c:dPt>
            <c:idx val="5"/>
            <c:bubble3D val="0"/>
            <c:spPr>
              <a:solidFill>
                <a:schemeClr val="accent6"/>
              </a:solidFill>
              <a:ln>
                <a:noFill/>
              </a:ln>
              <a:effectLst/>
            </c:spPr>
            <c:extLst>
              <c:ext xmlns:c16="http://schemas.microsoft.com/office/drawing/2014/chart" uri="{C3380CC4-5D6E-409C-BE32-E72D297353CC}">
                <c16:uniqueId val="{0000000B-6C81-4357-A5A4-4D875A87B530}"/>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6C81-4357-A5A4-4D875A87B530}"/>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6C81-4357-A5A4-4D875A87B530}"/>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6C81-4357-A5A4-4D875A87B530}"/>
              </c:ext>
            </c:extLst>
          </c:dPt>
          <c:cat>
            <c:strRef>
              <c:f>'Pivot Altersstruktur'!$G$5:$G$14</c:f>
              <c:strCache>
                <c:ptCount val="9"/>
                <c:pt idx="0">
                  <c:v> 0 bis unter 3 Jahre</c:v>
                </c:pt>
                <c:pt idx="1">
                  <c:v> 3 bis unter 6 Jahre</c:v>
                </c:pt>
                <c:pt idx="2">
                  <c:v> 6 bis unter 10 Jahre</c:v>
                </c:pt>
                <c:pt idx="3">
                  <c:v>10 bis unter 15 Jahre </c:v>
                </c:pt>
                <c:pt idx="4">
                  <c:v>15 bis unter 18 Jahre</c:v>
                </c:pt>
                <c:pt idx="5">
                  <c:v>18 bis unter 30 Jahre</c:v>
                </c:pt>
                <c:pt idx="6">
                  <c:v>30 bis unter 45 Jahre</c:v>
                </c:pt>
                <c:pt idx="7">
                  <c:v>45 bis unter 65 Jahre </c:v>
                </c:pt>
                <c:pt idx="8">
                  <c:v>ab 65 Jahre</c:v>
                </c:pt>
              </c:strCache>
            </c:strRef>
          </c:cat>
          <c:val>
            <c:numRef>
              <c:f>'Pivot Altersstruktur'!$H$5:$H$14</c:f>
              <c:numCache>
                <c:formatCode>General</c:formatCode>
                <c:ptCount val="9"/>
                <c:pt idx="0">
                  <c:v>2.9464049321078708E-2</c:v>
                </c:pt>
                <c:pt idx="1">
                  <c:v>2.9147463166989379E-2</c:v>
                </c:pt>
                <c:pt idx="2">
                  <c:v>3.5886714819725114E-2</c:v>
                </c:pt>
                <c:pt idx="3">
                  <c:v>4.3965065022306009E-2</c:v>
                </c:pt>
                <c:pt idx="4">
                  <c:v>2.7157079928034487E-2</c:v>
                </c:pt>
                <c:pt idx="5">
                  <c:v>0.14031128790215477</c:v>
                </c:pt>
                <c:pt idx="6">
                  <c:v>0.19590868711645798</c:v>
                </c:pt>
                <c:pt idx="7">
                  <c:v>0.29085180929367577</c:v>
                </c:pt>
                <c:pt idx="8">
                  <c:v>0.20730784342957781</c:v>
                </c:pt>
              </c:numCache>
            </c:numRef>
          </c:val>
          <c:extLst>
            <c:ext xmlns:c16="http://schemas.microsoft.com/office/drawing/2014/chart" uri="{C3380CC4-5D6E-409C-BE32-E72D297353CC}">
              <c16:uniqueId val="{00000000-50E5-45D4-855F-B7E3A24083C0}"/>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 Bericht Region 10.xlsx]Pivot Soz.v.pfl. Besch.!Zeitreihe</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Soz.v.pfl. Besch.'!$B$4</c:f>
              <c:strCache>
                <c:ptCount val="1"/>
                <c:pt idx="0">
                  <c:v>Ergebnis</c:v>
                </c:pt>
              </c:strCache>
            </c:strRef>
          </c:tx>
          <c:spPr>
            <a:ln w="28575" cap="rnd">
              <a:solidFill>
                <a:schemeClr val="accent1"/>
              </a:solidFill>
              <a:round/>
            </a:ln>
            <a:effectLst/>
          </c:spPr>
          <c:marker>
            <c:symbol val="none"/>
          </c:marker>
          <c:cat>
            <c:strRef>
              <c:f>'Pivot Soz.v.pfl. Besch.'!$A$5:$A$10</c:f>
              <c:strCache>
                <c:ptCount val="5"/>
                <c:pt idx="0">
                  <c:v>2020</c:v>
                </c:pt>
                <c:pt idx="1">
                  <c:v>2021</c:v>
                </c:pt>
                <c:pt idx="2">
                  <c:v>2022</c:v>
                </c:pt>
                <c:pt idx="3">
                  <c:v>2023</c:v>
                </c:pt>
                <c:pt idx="4">
                  <c:v>2024</c:v>
                </c:pt>
              </c:strCache>
            </c:strRef>
          </c:cat>
          <c:val>
            <c:numRef>
              <c:f>'Pivot Soz.v.pfl. Besch.'!$B$5:$B$10</c:f>
              <c:numCache>
                <c:formatCode>#,##0</c:formatCode>
                <c:ptCount val="5"/>
                <c:pt idx="0">
                  <c:v>-10012</c:v>
                </c:pt>
                <c:pt idx="1">
                  <c:v>-10405</c:v>
                </c:pt>
                <c:pt idx="2">
                  <c:v>-10678</c:v>
                </c:pt>
                <c:pt idx="3">
                  <c:v>-11183</c:v>
                </c:pt>
                <c:pt idx="4">
                  <c:v>-11495</c:v>
                </c:pt>
              </c:numCache>
            </c:numRef>
          </c:val>
          <c:smooth val="0"/>
          <c:extLst>
            <c:ext xmlns:c16="http://schemas.microsoft.com/office/drawing/2014/chart" uri="{C3380CC4-5D6E-409C-BE32-E72D297353CC}">
              <c16:uniqueId val="{00000000-D75E-4756-BBB4-3FAA2C8B48B7}"/>
            </c:ext>
          </c:extLst>
        </c:ser>
        <c:dLbls>
          <c:showLegendKey val="0"/>
          <c:showVal val="0"/>
          <c:showCatName val="0"/>
          <c:showSerName val="0"/>
          <c:showPercent val="0"/>
          <c:showBubbleSize val="0"/>
        </c:dLbls>
        <c:smooth val="0"/>
        <c:axId val="1973917727"/>
        <c:axId val="1973919167"/>
      </c:lineChart>
      <c:catAx>
        <c:axId val="1973917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73919167"/>
        <c:crosses val="autoZero"/>
        <c:auto val="1"/>
        <c:lblAlgn val="ctr"/>
        <c:lblOffset val="100"/>
        <c:noMultiLvlLbl val="0"/>
      </c:catAx>
      <c:valAx>
        <c:axId val="197391916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7391772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Auswahl!A1"/><Relationship Id="rId1" Type="http://schemas.openxmlformats.org/officeDocument/2006/relationships/image" Target="../media/image2.png"/><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11.xml.rels><?xml version="1.0" encoding="UTF-8" standalone="yes"?>
<Relationships xmlns="http://schemas.openxmlformats.org/package/2006/relationships"><Relationship Id="rId3" Type="http://schemas.openxmlformats.org/officeDocument/2006/relationships/hyperlink" Target="#Auswahl!A1"/><Relationship Id="rId2" Type="http://schemas.openxmlformats.org/officeDocument/2006/relationships/image" Target="../media/image2.png"/><Relationship Id="rId1" Type="http://schemas.openxmlformats.org/officeDocument/2006/relationships/chart" Target="../charts/chart26.xml"/><Relationship Id="rId4" Type="http://schemas.openxmlformats.org/officeDocument/2006/relationships/chart" Target="../charts/chart27.xml"/></Relationships>
</file>

<file path=xl/drawings/_rels/drawing1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Auswahl!A1"/><Relationship Id="rId1" Type="http://schemas.openxmlformats.org/officeDocument/2006/relationships/image" Target="../media/image2.png"/><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13.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Auswahl!A1"/><Relationship Id="rId1" Type="http://schemas.openxmlformats.org/officeDocument/2006/relationships/image" Target="../media/image2.png"/><Relationship Id="rId5" Type="http://schemas.openxmlformats.org/officeDocument/2006/relationships/chart" Target="../charts/chart32.xml"/><Relationship Id="rId4" Type="http://schemas.openxmlformats.org/officeDocument/2006/relationships/chart" Target="../charts/chart31.xml"/></Relationships>
</file>

<file path=xl/drawings/_rels/drawing14.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Auswahl!A1"/><Relationship Id="rId1" Type="http://schemas.openxmlformats.org/officeDocument/2006/relationships/image" Target="../media/image2.png"/><Relationship Id="rId6" Type="http://schemas.openxmlformats.org/officeDocument/2006/relationships/chart" Target="../charts/chart35.xml"/><Relationship Id="rId5" Type="http://schemas.openxmlformats.org/officeDocument/2006/relationships/chart" Target="../charts/chart34.xml"/><Relationship Id="rId4" Type="http://schemas.openxmlformats.org/officeDocument/2006/relationships/chart" Target="../charts/chart33.xml"/></Relationships>
</file>

<file path=xl/drawings/_rels/drawing15.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hyperlink" Target="#Auswahl!A1"/><Relationship Id="rId1" Type="http://schemas.openxmlformats.org/officeDocument/2006/relationships/image" Target="../media/image2.png"/><Relationship Id="rId6" Type="http://schemas.openxmlformats.org/officeDocument/2006/relationships/chart" Target="../charts/chart38.xml"/><Relationship Id="rId5" Type="http://schemas.openxmlformats.org/officeDocument/2006/relationships/chart" Target="../charts/chart37.xml"/><Relationship Id="rId4"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8" Type="http://schemas.openxmlformats.org/officeDocument/2006/relationships/hyperlink" Target="#Tourismus!A1"/><Relationship Id="rId3" Type="http://schemas.openxmlformats.org/officeDocument/2006/relationships/hyperlink" Target="#Einwohnerbewegungen!A1"/><Relationship Id="rId7" Type="http://schemas.openxmlformats.org/officeDocument/2006/relationships/hyperlink" Target="#'Baugenehmig. &amp; Wohnungsbest.'!A1"/><Relationship Id="rId2" Type="http://schemas.openxmlformats.org/officeDocument/2006/relationships/image" Target="../media/image1.gif"/><Relationship Id="rId1" Type="http://schemas.openxmlformats.org/officeDocument/2006/relationships/hyperlink" Target="#Einwohnerentwicklung!A1"/><Relationship Id="rId6" Type="http://schemas.openxmlformats.org/officeDocument/2006/relationships/hyperlink" Target="#Arbeitslose!A1"/><Relationship Id="rId5" Type="http://schemas.openxmlformats.org/officeDocument/2006/relationships/hyperlink" Target="#'Soz.v.pfl. Besch.'!A1"/><Relationship Id="rId4" Type="http://schemas.openxmlformats.org/officeDocument/2006/relationships/hyperlink" Target="#Altersstruktur!A1"/></Relationships>
</file>

<file path=xl/drawings/_rels/drawing9.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Auswahl!A1"/><Relationship Id="rId1" Type="http://schemas.openxmlformats.org/officeDocument/2006/relationships/image" Target="../media/image2.png"/><Relationship Id="rId6" Type="http://schemas.openxmlformats.org/officeDocument/2006/relationships/chart" Target="../charts/chart22.xml"/><Relationship Id="rId5" Type="http://schemas.openxmlformats.org/officeDocument/2006/relationships/image" Target="../media/image1.gif"/><Relationship Id="rId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0</xdr:col>
      <xdr:colOff>11430</xdr:colOff>
      <xdr:row>10</xdr:row>
      <xdr:rowOff>15240</xdr:rowOff>
    </xdr:from>
    <xdr:to>
      <xdr:col>4</xdr:col>
      <xdr:colOff>316230</xdr:colOff>
      <xdr:row>24</xdr:row>
      <xdr:rowOff>91440</xdr:rowOff>
    </xdr:to>
    <xdr:graphicFrame macro="">
      <xdr:nvGraphicFramePr>
        <xdr:cNvPr id="2" name="Diagramm 1">
          <a:extLst>
            <a:ext uri="{FF2B5EF4-FFF2-40B4-BE49-F238E27FC236}">
              <a16:creationId xmlns:a16="http://schemas.microsoft.com/office/drawing/2014/main" id="{ADB90DD8-986C-4BB9-B34E-88791FE3E0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10</xdr:row>
      <xdr:rowOff>952</xdr:rowOff>
    </xdr:from>
    <xdr:to>
      <xdr:col>9</xdr:col>
      <xdr:colOff>634365</xdr:colOff>
      <xdr:row>24</xdr:row>
      <xdr:rowOff>77152</xdr:rowOff>
    </xdr:to>
    <xdr:graphicFrame macro="">
      <xdr:nvGraphicFramePr>
        <xdr:cNvPr id="3" name="Kreisdiagramm">
          <a:extLst>
            <a:ext uri="{FF2B5EF4-FFF2-40B4-BE49-F238E27FC236}">
              <a16:creationId xmlns:a16="http://schemas.microsoft.com/office/drawing/2014/main" id="{FEC23557-7357-483A-AC54-D02A7538A93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272415</xdr:colOff>
      <xdr:row>32</xdr:row>
      <xdr:rowOff>8572</xdr:rowOff>
    </xdr:from>
    <xdr:to>
      <xdr:col>20</xdr:col>
      <xdr:colOff>739140</xdr:colOff>
      <xdr:row>47</xdr:row>
      <xdr:rowOff>35242</xdr:rowOff>
    </xdr:to>
    <xdr:graphicFrame macro="">
      <xdr:nvGraphicFramePr>
        <xdr:cNvPr id="7" name="Diagramm 6">
          <a:extLst>
            <a:ext uri="{FF2B5EF4-FFF2-40B4-BE49-F238E27FC236}">
              <a16:creationId xmlns:a16="http://schemas.microsoft.com/office/drawing/2014/main" id="{7187AA45-6EDB-8244-181D-40DE9899D8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502921</xdr:colOff>
      <xdr:row>0</xdr:row>
      <xdr:rowOff>26670</xdr:rowOff>
    </xdr:from>
    <xdr:to>
      <xdr:col>12</xdr:col>
      <xdr:colOff>626746</xdr:colOff>
      <xdr:row>28</xdr:row>
      <xdr:rowOff>19050</xdr:rowOff>
    </xdr:to>
    <xdr:pic>
      <xdr:nvPicPr>
        <xdr:cNvPr id="2" name="Grafik 1">
          <a:extLst>
            <a:ext uri="{FF2B5EF4-FFF2-40B4-BE49-F238E27FC236}">
              <a16:creationId xmlns:a16="http://schemas.microsoft.com/office/drawing/2014/main" id="{2BC07557-7F00-42A6-8596-176EE7061A28}"/>
            </a:ext>
          </a:extLst>
        </xdr:cNvPr>
        <xdr:cNvPicPr>
          <a:picLocks noChangeAspect="1"/>
        </xdr:cNvPicPr>
      </xdr:nvPicPr>
      <xdr:blipFill rotWithShape="1">
        <a:blip xmlns:r="http://schemas.openxmlformats.org/officeDocument/2006/relationships" r:embed="rId1"/>
        <a:srcRect t="6086" b="14390"/>
        <a:stretch>
          <a:fillRect/>
        </a:stretch>
      </xdr:blipFill>
      <xdr:spPr>
        <a:xfrm>
          <a:off x="5074921" y="26670"/>
          <a:ext cx="4699635" cy="5427345"/>
        </a:xfrm>
        <a:prstGeom prst="rect">
          <a:avLst/>
        </a:prstGeom>
      </xdr:spPr>
    </xdr:pic>
    <xdr:clientData/>
  </xdr:twoCellAnchor>
  <xdr:twoCellAnchor>
    <xdr:from>
      <xdr:col>18</xdr:col>
      <xdr:colOff>0</xdr:colOff>
      <xdr:row>46</xdr:row>
      <xdr:rowOff>0</xdr:rowOff>
    </xdr:from>
    <xdr:to>
      <xdr:col>21</xdr:col>
      <xdr:colOff>28575</xdr:colOff>
      <xdr:row>48</xdr:row>
      <xdr:rowOff>0</xdr:rowOff>
    </xdr:to>
    <xdr:sp macro="" textlink="">
      <xdr:nvSpPr>
        <xdr:cNvPr id="4" name="Rechteck: abgerundete Ecken 3">
          <a:hlinkClick xmlns:r="http://schemas.openxmlformats.org/officeDocument/2006/relationships" r:id="rId2"/>
          <a:extLst>
            <a:ext uri="{FF2B5EF4-FFF2-40B4-BE49-F238E27FC236}">
              <a16:creationId xmlns:a16="http://schemas.microsoft.com/office/drawing/2014/main" id="{F909CB2B-D3D4-4BD5-932C-2706F0486270}"/>
            </a:ext>
          </a:extLst>
        </xdr:cNvPr>
        <xdr:cNvSpPr/>
      </xdr:nvSpPr>
      <xdr:spPr>
        <a:xfrm>
          <a:off x="14001750" y="8867775"/>
          <a:ext cx="2266950" cy="381000"/>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19</xdr:col>
      <xdr:colOff>76806</xdr:colOff>
      <xdr:row>1</xdr:row>
      <xdr:rowOff>36195</xdr:rowOff>
    </xdr:from>
    <xdr:to>
      <xdr:col>22</xdr:col>
      <xdr:colOff>132570</xdr:colOff>
      <xdr:row>3</xdr:row>
      <xdr:rowOff>118554</xdr:rowOff>
    </xdr:to>
    <xdr:pic>
      <xdr:nvPicPr>
        <xdr:cNvPr id="8" name="Grafik 7">
          <a:extLst>
            <a:ext uri="{FF2B5EF4-FFF2-40B4-BE49-F238E27FC236}">
              <a16:creationId xmlns:a16="http://schemas.microsoft.com/office/drawing/2014/main" id="{D79F2957-82EE-A94F-9CA4-C0CA914944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154881" y="160020"/>
          <a:ext cx="1979814" cy="463359"/>
        </a:xfrm>
        <a:prstGeom prst="rect">
          <a:avLst/>
        </a:prstGeom>
      </xdr:spPr>
    </xdr:pic>
    <xdr:clientData/>
  </xdr:twoCellAnchor>
  <xdr:twoCellAnchor>
    <xdr:from>
      <xdr:col>15</xdr:col>
      <xdr:colOff>171450</xdr:colOff>
      <xdr:row>17</xdr:row>
      <xdr:rowOff>38100</xdr:rowOff>
    </xdr:from>
    <xdr:to>
      <xdr:col>20</xdr:col>
      <xdr:colOff>476250</xdr:colOff>
      <xdr:row>18</xdr:row>
      <xdr:rowOff>140970</xdr:rowOff>
    </xdr:to>
    <xdr:sp macro="" textlink="'Pivot Einwohnerbewegungen'!$B$1">
      <xdr:nvSpPr>
        <xdr:cNvPr id="11" name="Textfeld 10">
          <a:extLst>
            <a:ext uri="{FF2B5EF4-FFF2-40B4-BE49-F238E27FC236}">
              <a16:creationId xmlns:a16="http://schemas.microsoft.com/office/drawing/2014/main" id="{4DDA159F-F435-49F5-B6CA-3007FC7F36F4}"/>
            </a:ext>
          </a:extLst>
        </xdr:cNvPr>
        <xdr:cNvSpPr txBox="1"/>
      </xdr:nvSpPr>
      <xdr:spPr>
        <a:xfrm>
          <a:off x="11887200" y="3371850"/>
          <a:ext cx="4067175" cy="3028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7A34354-585F-4F68-9220-5BFC6113A9D7}" type="TxLink">
            <a:rPr lang="en-US" sz="1600" b="1" i="0" u="none" strike="noStrike">
              <a:solidFill>
                <a:sysClr val="windowText" lastClr="000000"/>
              </a:solidFill>
              <a:latin typeface="Arial" panose="020B0604020202020204" pitchFamily="34" charset="0"/>
              <a:ea typeface="Calibri"/>
              <a:cs typeface="Arial" panose="020B0604020202020204" pitchFamily="34" charset="0"/>
            </a:rPr>
            <a:pPr algn="ctr"/>
            <a:t>Landkreis Eichstätt</a:t>
          </a:fld>
          <a:endParaRPr lang="de-DE" sz="24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617220</xdr:colOff>
      <xdr:row>0</xdr:row>
      <xdr:rowOff>87630</xdr:rowOff>
    </xdr:from>
    <xdr:to>
      <xdr:col>13</xdr:col>
      <xdr:colOff>693420</xdr:colOff>
      <xdr:row>30</xdr:row>
      <xdr:rowOff>28575</xdr:rowOff>
    </xdr:to>
    <xdr:sp macro="" textlink="">
      <xdr:nvSpPr>
        <xdr:cNvPr id="13" name="Rechteck 12">
          <a:extLst>
            <a:ext uri="{FF2B5EF4-FFF2-40B4-BE49-F238E27FC236}">
              <a16:creationId xmlns:a16="http://schemas.microsoft.com/office/drawing/2014/main" id="{645FB914-AB7C-4A40-A9CE-63174EEBB100}"/>
            </a:ext>
          </a:extLst>
        </xdr:cNvPr>
        <xdr:cNvSpPr/>
      </xdr:nvSpPr>
      <xdr:spPr>
        <a:xfrm>
          <a:off x="4427220" y="87630"/>
          <a:ext cx="6172200" cy="576072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748665</xdr:colOff>
      <xdr:row>0</xdr:row>
      <xdr:rowOff>87630</xdr:rowOff>
    </xdr:from>
    <xdr:to>
      <xdr:col>22</xdr:col>
      <xdr:colOff>354330</xdr:colOff>
      <xdr:row>30</xdr:row>
      <xdr:rowOff>27855</xdr:rowOff>
    </xdr:to>
    <xdr:sp macro="" textlink="">
      <xdr:nvSpPr>
        <xdr:cNvPr id="14" name="Rechteck 13">
          <a:extLst>
            <a:ext uri="{FF2B5EF4-FFF2-40B4-BE49-F238E27FC236}">
              <a16:creationId xmlns:a16="http://schemas.microsoft.com/office/drawing/2014/main" id="{AD537E36-60FE-4C39-8687-C9739417559B}"/>
            </a:ext>
          </a:extLst>
        </xdr:cNvPr>
        <xdr:cNvSpPr/>
      </xdr:nvSpPr>
      <xdr:spPr>
        <a:xfrm>
          <a:off x="10654665" y="87630"/>
          <a:ext cx="6701790" cy="576000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87630</xdr:colOff>
      <xdr:row>0</xdr:row>
      <xdr:rowOff>87630</xdr:rowOff>
    </xdr:from>
    <xdr:to>
      <xdr:col>5</xdr:col>
      <xdr:colOff>561975</xdr:colOff>
      <xdr:row>45</xdr:row>
      <xdr:rowOff>14205</xdr:rowOff>
    </xdr:to>
    <xdr:sp macro="" textlink="">
      <xdr:nvSpPr>
        <xdr:cNvPr id="15" name="Rechteck 14">
          <a:extLst>
            <a:ext uri="{FF2B5EF4-FFF2-40B4-BE49-F238E27FC236}">
              <a16:creationId xmlns:a16="http://schemas.microsoft.com/office/drawing/2014/main" id="{62EBAB01-AB01-4D2A-B502-CC3F73C95FFA}"/>
            </a:ext>
          </a:extLst>
        </xdr:cNvPr>
        <xdr:cNvSpPr/>
      </xdr:nvSpPr>
      <xdr:spPr>
        <a:xfrm>
          <a:off x="87630" y="87630"/>
          <a:ext cx="4284345" cy="860385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933450</xdr:colOff>
      <xdr:row>18</xdr:row>
      <xdr:rowOff>142875</xdr:rowOff>
    </xdr:from>
    <xdr:to>
      <xdr:col>22</xdr:col>
      <xdr:colOff>238125</xdr:colOff>
      <xdr:row>29</xdr:row>
      <xdr:rowOff>174975</xdr:rowOff>
    </xdr:to>
    <xdr:graphicFrame macro="">
      <xdr:nvGraphicFramePr>
        <xdr:cNvPr id="16" name="Diagramm 15">
          <a:extLst>
            <a:ext uri="{FF2B5EF4-FFF2-40B4-BE49-F238E27FC236}">
              <a16:creationId xmlns:a16="http://schemas.microsoft.com/office/drawing/2014/main" id="{A451FC25-0EC8-47B3-AA4C-6D4791B7A9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152475</xdr:colOff>
      <xdr:row>1</xdr:row>
      <xdr:rowOff>69899</xdr:rowOff>
    </xdr:from>
    <xdr:to>
      <xdr:col>5</xdr:col>
      <xdr:colOff>478455</xdr:colOff>
      <xdr:row>13</xdr:row>
      <xdr:rowOff>91440</xdr:rowOff>
    </xdr:to>
    <mc:AlternateContent xmlns:mc="http://schemas.openxmlformats.org/markup-compatibility/2006" xmlns:a14="http://schemas.microsoft.com/office/drawing/2010/main">
      <mc:Choice Requires="a14">
        <xdr:graphicFrame macro="">
          <xdr:nvGraphicFramePr>
            <xdr:cNvPr id="18" name="Kategorie 1">
              <a:extLst>
                <a:ext uri="{FF2B5EF4-FFF2-40B4-BE49-F238E27FC236}">
                  <a16:creationId xmlns:a16="http://schemas.microsoft.com/office/drawing/2014/main" id="{B37662BB-41CE-4648-BBAB-D5D67629CCCE}"/>
                </a:ext>
              </a:extLst>
            </xdr:cNvPr>
            <xdr:cNvGraphicFramePr/>
          </xdr:nvGraphicFramePr>
          <xdr:xfrm>
            <a:off x="0" y="0"/>
            <a:ext cx="0" cy="0"/>
          </xdr:xfrm>
          <a:graphic>
            <a:graphicData uri="http://schemas.microsoft.com/office/drawing/2010/slicer">
              <sle:slicer xmlns:sle="http://schemas.microsoft.com/office/drawing/2010/slicer" name="Kategorie 1"/>
            </a:graphicData>
          </a:graphic>
        </xdr:graphicFrame>
      </mc:Choice>
      <mc:Fallback xmlns="">
        <xdr:sp macro="" textlink="">
          <xdr:nvSpPr>
            <xdr:cNvPr id="0" name=""/>
            <xdr:cNvSpPr>
              <a:spLocks noTextEdit="1"/>
            </xdr:cNvSpPr>
          </xdr:nvSpPr>
          <xdr:spPr>
            <a:xfrm>
              <a:off x="152475" y="193724"/>
              <a:ext cx="4143600" cy="291142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165600</xdr:colOff>
      <xdr:row>29</xdr:row>
      <xdr:rowOff>119925</xdr:rowOff>
    </xdr:from>
    <xdr:to>
      <xdr:col>5</xdr:col>
      <xdr:colOff>474210</xdr:colOff>
      <xdr:row>43</xdr:row>
      <xdr:rowOff>16755</xdr:rowOff>
    </xdr:to>
    <mc:AlternateContent xmlns:mc="http://schemas.openxmlformats.org/markup-compatibility/2006" xmlns:a14="http://schemas.microsoft.com/office/drawing/2010/main">
      <mc:Choice Requires="a14">
        <xdr:graphicFrame macro="">
          <xdr:nvGraphicFramePr>
            <xdr:cNvPr id="22" name="Ort 1">
              <a:extLst>
                <a:ext uri="{FF2B5EF4-FFF2-40B4-BE49-F238E27FC236}">
                  <a16:creationId xmlns:a16="http://schemas.microsoft.com/office/drawing/2014/main" id="{202610EC-97D3-4822-8DE4-972057B4D6D6}"/>
                </a:ext>
              </a:extLst>
            </xdr:cNvPr>
            <xdr:cNvGraphicFramePr/>
          </xdr:nvGraphicFramePr>
          <xdr:xfrm>
            <a:off x="0" y="0"/>
            <a:ext cx="0" cy="0"/>
          </xdr:xfrm>
          <a:graphic>
            <a:graphicData uri="http://schemas.microsoft.com/office/drawing/2010/slicer">
              <sle:slicer xmlns:sle="http://schemas.microsoft.com/office/drawing/2010/slicer" name="Ort 1"/>
            </a:graphicData>
          </a:graphic>
        </xdr:graphicFrame>
      </mc:Choice>
      <mc:Fallback xmlns="">
        <xdr:sp macro="" textlink="">
          <xdr:nvSpPr>
            <xdr:cNvPr id="0" name=""/>
            <xdr:cNvSpPr>
              <a:spLocks noTextEdit="1"/>
            </xdr:cNvSpPr>
          </xdr:nvSpPr>
          <xdr:spPr>
            <a:xfrm>
              <a:off x="165600" y="5749200"/>
              <a:ext cx="4114800" cy="2552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176400</xdr:colOff>
      <xdr:row>18</xdr:row>
      <xdr:rowOff>116625</xdr:rowOff>
    </xdr:from>
    <xdr:to>
      <xdr:col>5</xdr:col>
      <xdr:colOff>477390</xdr:colOff>
      <xdr:row>24</xdr:row>
      <xdr:rowOff>169455</xdr:rowOff>
    </xdr:to>
    <mc:AlternateContent xmlns:mc="http://schemas.openxmlformats.org/markup-compatibility/2006" xmlns:a14="http://schemas.microsoft.com/office/drawing/2010/main">
      <mc:Choice Requires="a14">
        <xdr:graphicFrame macro="">
          <xdr:nvGraphicFramePr>
            <xdr:cNvPr id="23" name="Jahr 1">
              <a:extLst>
                <a:ext uri="{FF2B5EF4-FFF2-40B4-BE49-F238E27FC236}">
                  <a16:creationId xmlns:a16="http://schemas.microsoft.com/office/drawing/2014/main" id="{9B433E91-21BA-4A0D-8B96-128D66DC1D16}"/>
                </a:ext>
              </a:extLst>
            </xdr:cNvPr>
            <xdr:cNvGraphicFramePr/>
          </xdr:nvGraphicFramePr>
          <xdr:xfrm>
            <a:off x="0" y="0"/>
            <a:ext cx="0" cy="0"/>
          </xdr:xfrm>
          <a:graphic>
            <a:graphicData uri="http://schemas.microsoft.com/office/drawing/2010/slicer">
              <sle:slicer xmlns:sle="http://schemas.microsoft.com/office/drawing/2010/slicer" name="Jahr 1"/>
            </a:graphicData>
          </a:graphic>
        </xdr:graphicFrame>
      </mc:Choice>
      <mc:Fallback xmlns="">
        <xdr:sp macro="" textlink="">
          <xdr:nvSpPr>
            <xdr:cNvPr id="0" name=""/>
            <xdr:cNvSpPr>
              <a:spLocks noTextEdit="1"/>
            </xdr:cNvSpPr>
          </xdr:nvSpPr>
          <xdr:spPr>
            <a:xfrm>
              <a:off x="176400" y="3650400"/>
              <a:ext cx="4114800" cy="1184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619125</xdr:colOff>
      <xdr:row>30</xdr:row>
      <xdr:rowOff>95251</xdr:rowOff>
    </xdr:from>
    <xdr:to>
      <xdr:col>22</xdr:col>
      <xdr:colOff>361950</xdr:colOff>
      <xdr:row>45</xdr:row>
      <xdr:rowOff>1</xdr:rowOff>
    </xdr:to>
    <xdr:sp macro="" textlink="">
      <xdr:nvSpPr>
        <xdr:cNvPr id="3" name="Rechteck 2">
          <a:extLst>
            <a:ext uri="{FF2B5EF4-FFF2-40B4-BE49-F238E27FC236}">
              <a16:creationId xmlns:a16="http://schemas.microsoft.com/office/drawing/2014/main" id="{88512313-0D1C-4FD3-82C1-DB8E28B1BD07}"/>
            </a:ext>
          </a:extLst>
        </xdr:cNvPr>
        <xdr:cNvSpPr/>
      </xdr:nvSpPr>
      <xdr:spPr>
        <a:xfrm>
          <a:off x="4429125" y="5915026"/>
          <a:ext cx="12934950" cy="276225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704849</xdr:colOff>
      <xdr:row>30</xdr:row>
      <xdr:rowOff>142875</xdr:rowOff>
    </xdr:from>
    <xdr:to>
      <xdr:col>13</xdr:col>
      <xdr:colOff>838200</xdr:colOff>
      <xdr:row>45</xdr:row>
      <xdr:rowOff>9524</xdr:rowOff>
    </xdr:to>
    <xdr:graphicFrame macro="">
      <xdr:nvGraphicFramePr>
        <xdr:cNvPr id="6" name="Diagramm 5">
          <a:extLst>
            <a:ext uri="{FF2B5EF4-FFF2-40B4-BE49-F238E27FC236}">
              <a16:creationId xmlns:a16="http://schemas.microsoft.com/office/drawing/2014/main" id="{C9ED2E9C-A603-4465-B909-934CE5BE9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771525</xdr:colOff>
      <xdr:row>30</xdr:row>
      <xdr:rowOff>142875</xdr:rowOff>
    </xdr:from>
    <xdr:to>
      <xdr:col>22</xdr:col>
      <xdr:colOff>295275</xdr:colOff>
      <xdr:row>45</xdr:row>
      <xdr:rowOff>10575</xdr:rowOff>
    </xdr:to>
    <xdr:graphicFrame macro="">
      <xdr:nvGraphicFramePr>
        <xdr:cNvPr id="7" name="Diagramm 6">
          <a:extLst>
            <a:ext uri="{FF2B5EF4-FFF2-40B4-BE49-F238E27FC236}">
              <a16:creationId xmlns:a16="http://schemas.microsoft.com/office/drawing/2014/main" id="{85B352B4-B49C-418B-A8A0-2888D5B8D2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885824</xdr:colOff>
      <xdr:row>17</xdr:row>
      <xdr:rowOff>171450</xdr:rowOff>
    </xdr:from>
    <xdr:to>
      <xdr:col>22</xdr:col>
      <xdr:colOff>164871</xdr:colOff>
      <xdr:row>40</xdr:row>
      <xdr:rowOff>163830</xdr:rowOff>
    </xdr:to>
    <xdr:graphicFrame macro="">
      <xdr:nvGraphicFramePr>
        <xdr:cNvPr id="16" name="Diagramm 15">
          <a:extLst>
            <a:ext uri="{FF2B5EF4-FFF2-40B4-BE49-F238E27FC236}">
              <a16:creationId xmlns:a16="http://schemas.microsoft.com/office/drawing/2014/main" id="{5BBCD0DE-72C3-4329-B3A3-A3499E71E2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502921</xdr:colOff>
      <xdr:row>0</xdr:row>
      <xdr:rowOff>26670</xdr:rowOff>
    </xdr:from>
    <xdr:to>
      <xdr:col>12</xdr:col>
      <xdr:colOff>630556</xdr:colOff>
      <xdr:row>28</xdr:row>
      <xdr:rowOff>15240</xdr:rowOff>
    </xdr:to>
    <xdr:pic>
      <xdr:nvPicPr>
        <xdr:cNvPr id="2" name="Grafik 1">
          <a:extLst>
            <a:ext uri="{FF2B5EF4-FFF2-40B4-BE49-F238E27FC236}">
              <a16:creationId xmlns:a16="http://schemas.microsoft.com/office/drawing/2014/main" id="{30B50A53-104F-423F-8825-44B971C1FAC9}"/>
            </a:ext>
          </a:extLst>
        </xdr:cNvPr>
        <xdr:cNvPicPr>
          <a:picLocks noChangeAspect="1"/>
        </xdr:cNvPicPr>
      </xdr:nvPicPr>
      <xdr:blipFill rotWithShape="1">
        <a:blip xmlns:r="http://schemas.openxmlformats.org/officeDocument/2006/relationships" r:embed="rId2"/>
        <a:srcRect t="6086" b="14390"/>
        <a:stretch>
          <a:fillRect/>
        </a:stretch>
      </xdr:blipFill>
      <xdr:spPr>
        <a:xfrm>
          <a:off x="5074921" y="26670"/>
          <a:ext cx="4699635" cy="5427345"/>
        </a:xfrm>
        <a:prstGeom prst="rect">
          <a:avLst/>
        </a:prstGeom>
      </xdr:spPr>
    </xdr:pic>
    <xdr:clientData/>
  </xdr:twoCellAnchor>
  <xdr:twoCellAnchor>
    <xdr:from>
      <xdr:col>18</xdr:col>
      <xdr:colOff>0</xdr:colOff>
      <xdr:row>46</xdr:row>
      <xdr:rowOff>0</xdr:rowOff>
    </xdr:from>
    <xdr:to>
      <xdr:col>21</xdr:col>
      <xdr:colOff>28575</xdr:colOff>
      <xdr:row>48</xdr:row>
      <xdr:rowOff>0</xdr:rowOff>
    </xdr:to>
    <xdr:sp macro="" textlink="">
      <xdr:nvSpPr>
        <xdr:cNvPr id="4" name="Rechteck: abgerundete Ecken 3">
          <a:hlinkClick xmlns:r="http://schemas.openxmlformats.org/officeDocument/2006/relationships" r:id="rId3"/>
          <a:extLst>
            <a:ext uri="{FF2B5EF4-FFF2-40B4-BE49-F238E27FC236}">
              <a16:creationId xmlns:a16="http://schemas.microsoft.com/office/drawing/2014/main" id="{1362AC93-BA70-43A8-A203-4EBABDB8D486}"/>
            </a:ext>
          </a:extLst>
        </xdr:cNvPr>
        <xdr:cNvSpPr/>
      </xdr:nvSpPr>
      <xdr:spPr>
        <a:xfrm>
          <a:off x="14001750" y="8867775"/>
          <a:ext cx="2266950" cy="381000"/>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15</xdr:col>
      <xdr:colOff>361950</xdr:colOff>
      <xdr:row>19</xdr:row>
      <xdr:rowOff>125730</xdr:rowOff>
    </xdr:from>
    <xdr:to>
      <xdr:col>20</xdr:col>
      <xdr:colOff>720090</xdr:colOff>
      <xdr:row>21</xdr:row>
      <xdr:rowOff>64770</xdr:rowOff>
    </xdr:to>
    <xdr:sp macro="" textlink="'Pivot Altersstruktur'!$B$1">
      <xdr:nvSpPr>
        <xdr:cNvPr id="11" name="Textfeld 10">
          <a:extLst>
            <a:ext uri="{FF2B5EF4-FFF2-40B4-BE49-F238E27FC236}">
              <a16:creationId xmlns:a16="http://schemas.microsoft.com/office/drawing/2014/main" id="{DC7AD4BC-F0E2-4DC4-A41C-706E4B9F7B43}"/>
            </a:ext>
          </a:extLst>
        </xdr:cNvPr>
        <xdr:cNvSpPr txBox="1"/>
      </xdr:nvSpPr>
      <xdr:spPr>
        <a:xfrm>
          <a:off x="12506325" y="3773805"/>
          <a:ext cx="4244340" cy="300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CFA51AFB-3B72-4279-A446-714714C4A4D6}" type="TxLink">
            <a:rPr lang="en-US" sz="1600" b="1" i="0" u="none" strike="noStrike">
              <a:solidFill>
                <a:sysClr val="windowText" lastClr="000000"/>
              </a:solidFill>
              <a:latin typeface="Arial" panose="020B0604020202020204" pitchFamily="34" charset="0"/>
              <a:ea typeface="Calibri"/>
              <a:cs typeface="Arial" panose="020B0604020202020204" pitchFamily="34" charset="0"/>
            </a:rPr>
            <a:pPr algn="ctr"/>
            <a:t>Bayern</a:t>
          </a:fld>
          <a:endParaRPr lang="de-DE" sz="24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617220</xdr:colOff>
      <xdr:row>0</xdr:row>
      <xdr:rowOff>87630</xdr:rowOff>
    </xdr:from>
    <xdr:to>
      <xdr:col>13</xdr:col>
      <xdr:colOff>693420</xdr:colOff>
      <xdr:row>45</xdr:row>
      <xdr:rowOff>16110</xdr:rowOff>
    </xdr:to>
    <xdr:sp macro="" textlink="">
      <xdr:nvSpPr>
        <xdr:cNvPr id="13" name="Rechteck 12">
          <a:extLst>
            <a:ext uri="{FF2B5EF4-FFF2-40B4-BE49-F238E27FC236}">
              <a16:creationId xmlns:a16="http://schemas.microsoft.com/office/drawing/2014/main" id="{3AFAA6F2-67F0-45CC-8071-A6B1217E2EAB}"/>
            </a:ext>
          </a:extLst>
        </xdr:cNvPr>
        <xdr:cNvSpPr/>
      </xdr:nvSpPr>
      <xdr:spPr>
        <a:xfrm>
          <a:off x="4427220" y="87630"/>
          <a:ext cx="6172200" cy="8605755"/>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748665</xdr:colOff>
      <xdr:row>0</xdr:row>
      <xdr:rowOff>95250</xdr:rowOff>
    </xdr:from>
    <xdr:to>
      <xdr:col>22</xdr:col>
      <xdr:colOff>354330</xdr:colOff>
      <xdr:row>45</xdr:row>
      <xdr:rowOff>21825</xdr:rowOff>
    </xdr:to>
    <xdr:sp macro="" textlink="">
      <xdr:nvSpPr>
        <xdr:cNvPr id="14" name="Rechteck 13">
          <a:extLst>
            <a:ext uri="{FF2B5EF4-FFF2-40B4-BE49-F238E27FC236}">
              <a16:creationId xmlns:a16="http://schemas.microsoft.com/office/drawing/2014/main" id="{2E131FD1-62FA-4C70-8EA3-1AAF512CB27A}"/>
            </a:ext>
          </a:extLst>
        </xdr:cNvPr>
        <xdr:cNvSpPr/>
      </xdr:nvSpPr>
      <xdr:spPr>
        <a:xfrm>
          <a:off x="10654665" y="95250"/>
          <a:ext cx="6701790" cy="860385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87630</xdr:colOff>
      <xdr:row>0</xdr:row>
      <xdr:rowOff>95250</xdr:rowOff>
    </xdr:from>
    <xdr:to>
      <xdr:col>5</xdr:col>
      <xdr:colOff>561975</xdr:colOff>
      <xdr:row>45</xdr:row>
      <xdr:rowOff>21825</xdr:rowOff>
    </xdr:to>
    <xdr:sp macro="" textlink="">
      <xdr:nvSpPr>
        <xdr:cNvPr id="15" name="Rechteck 14">
          <a:extLst>
            <a:ext uri="{FF2B5EF4-FFF2-40B4-BE49-F238E27FC236}">
              <a16:creationId xmlns:a16="http://schemas.microsoft.com/office/drawing/2014/main" id="{063D4C0E-87FA-4C82-8C9C-D1C57F119752}"/>
            </a:ext>
          </a:extLst>
        </xdr:cNvPr>
        <xdr:cNvSpPr/>
      </xdr:nvSpPr>
      <xdr:spPr>
        <a:xfrm>
          <a:off x="87630" y="95250"/>
          <a:ext cx="4284345" cy="860385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643890</xdr:colOff>
      <xdr:row>28</xdr:row>
      <xdr:rowOff>104775</xdr:rowOff>
    </xdr:from>
    <xdr:to>
      <xdr:col>13</xdr:col>
      <xdr:colOff>514350</xdr:colOff>
      <xdr:row>45</xdr:row>
      <xdr:rowOff>120015</xdr:rowOff>
    </xdr:to>
    <xdr:graphicFrame macro="">
      <xdr:nvGraphicFramePr>
        <xdr:cNvPr id="18" name="Diagramm 17">
          <a:extLst>
            <a:ext uri="{FF2B5EF4-FFF2-40B4-BE49-F238E27FC236}">
              <a16:creationId xmlns:a16="http://schemas.microsoft.com/office/drawing/2014/main" id="{714E56F6-E4EC-4166-B855-3E75F882DC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166875</xdr:colOff>
      <xdr:row>19</xdr:row>
      <xdr:rowOff>164250</xdr:rowOff>
    </xdr:from>
    <xdr:to>
      <xdr:col>5</xdr:col>
      <xdr:colOff>479295</xdr:colOff>
      <xdr:row>26</xdr:row>
      <xdr:rowOff>22770</xdr:rowOff>
    </xdr:to>
    <mc:AlternateContent xmlns:mc="http://schemas.openxmlformats.org/markup-compatibility/2006" xmlns:a14="http://schemas.microsoft.com/office/drawing/2010/main">
      <mc:Choice Requires="a14">
        <xdr:graphicFrame macro="">
          <xdr:nvGraphicFramePr>
            <xdr:cNvPr id="21" name="Jahr 2">
              <a:extLst>
                <a:ext uri="{FF2B5EF4-FFF2-40B4-BE49-F238E27FC236}">
                  <a16:creationId xmlns:a16="http://schemas.microsoft.com/office/drawing/2014/main" id="{D2841A73-5C09-4D88-A3E2-E9DBF9F39FA4}"/>
                </a:ext>
              </a:extLst>
            </xdr:cNvPr>
            <xdr:cNvGraphicFramePr/>
          </xdr:nvGraphicFramePr>
          <xdr:xfrm>
            <a:off x="0" y="0"/>
            <a:ext cx="0" cy="0"/>
          </xdr:xfrm>
          <a:graphic>
            <a:graphicData uri="http://schemas.microsoft.com/office/drawing/2010/slicer">
              <sle:slicer xmlns:sle="http://schemas.microsoft.com/office/drawing/2010/slicer" name="Jahr 2"/>
            </a:graphicData>
          </a:graphic>
        </xdr:graphicFrame>
      </mc:Choice>
      <mc:Fallback xmlns="">
        <xdr:sp macro="" textlink="">
          <xdr:nvSpPr>
            <xdr:cNvPr id="0" name=""/>
            <xdr:cNvSpPr>
              <a:spLocks noTextEdit="1"/>
            </xdr:cNvSpPr>
          </xdr:nvSpPr>
          <xdr:spPr>
            <a:xfrm>
              <a:off x="166875" y="3888525"/>
              <a:ext cx="4114800" cy="1184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167715</xdr:colOff>
      <xdr:row>1</xdr:row>
      <xdr:rowOff>117524</xdr:rowOff>
    </xdr:from>
    <xdr:to>
      <xdr:col>5</xdr:col>
      <xdr:colOff>511395</xdr:colOff>
      <xdr:row>18</xdr:row>
      <xdr:rowOff>87630</xdr:rowOff>
    </xdr:to>
    <mc:AlternateContent xmlns:mc="http://schemas.openxmlformats.org/markup-compatibility/2006" xmlns:a14="http://schemas.microsoft.com/office/drawing/2010/main">
      <mc:Choice Requires="a14">
        <xdr:graphicFrame macro="">
          <xdr:nvGraphicFramePr>
            <xdr:cNvPr id="22" name="Kategorie 2">
              <a:extLst>
                <a:ext uri="{FF2B5EF4-FFF2-40B4-BE49-F238E27FC236}">
                  <a16:creationId xmlns:a16="http://schemas.microsoft.com/office/drawing/2014/main" id="{CBFE2543-3DB2-4969-BB8A-A03B25932656}"/>
                </a:ext>
              </a:extLst>
            </xdr:cNvPr>
            <xdr:cNvGraphicFramePr/>
          </xdr:nvGraphicFramePr>
          <xdr:xfrm>
            <a:off x="0" y="0"/>
            <a:ext cx="0" cy="0"/>
          </xdr:xfrm>
          <a:graphic>
            <a:graphicData uri="http://schemas.microsoft.com/office/drawing/2010/slicer">
              <sle:slicer xmlns:sle="http://schemas.microsoft.com/office/drawing/2010/slicer" name="Kategorie 2"/>
            </a:graphicData>
          </a:graphic>
        </xdr:graphicFrame>
      </mc:Choice>
      <mc:Fallback xmlns="">
        <xdr:sp macro="" textlink="">
          <xdr:nvSpPr>
            <xdr:cNvPr id="0" name=""/>
            <xdr:cNvSpPr>
              <a:spLocks noTextEdit="1"/>
            </xdr:cNvSpPr>
          </xdr:nvSpPr>
          <xdr:spPr>
            <a:xfrm>
              <a:off x="171525" y="241349"/>
              <a:ext cx="4142250" cy="327337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176400</xdr:colOff>
      <xdr:row>29</xdr:row>
      <xdr:rowOff>119925</xdr:rowOff>
    </xdr:from>
    <xdr:to>
      <xdr:col>5</xdr:col>
      <xdr:colOff>473580</xdr:colOff>
      <xdr:row>43</xdr:row>
      <xdr:rowOff>12945</xdr:rowOff>
    </xdr:to>
    <mc:AlternateContent xmlns:mc="http://schemas.openxmlformats.org/markup-compatibility/2006" xmlns:a14="http://schemas.microsoft.com/office/drawing/2010/main">
      <mc:Choice Requires="a14">
        <xdr:graphicFrame macro="">
          <xdr:nvGraphicFramePr>
            <xdr:cNvPr id="23" name="Ort 2">
              <a:extLst>
                <a:ext uri="{FF2B5EF4-FFF2-40B4-BE49-F238E27FC236}">
                  <a16:creationId xmlns:a16="http://schemas.microsoft.com/office/drawing/2014/main" id="{05CCF60E-25B3-458E-AE9B-0EFA9712169E}"/>
                </a:ext>
              </a:extLst>
            </xdr:cNvPr>
            <xdr:cNvGraphicFramePr/>
          </xdr:nvGraphicFramePr>
          <xdr:xfrm>
            <a:off x="0" y="0"/>
            <a:ext cx="0" cy="0"/>
          </xdr:xfrm>
          <a:graphic>
            <a:graphicData uri="http://schemas.microsoft.com/office/drawing/2010/slicer">
              <sle:slicer xmlns:sle="http://schemas.microsoft.com/office/drawing/2010/slicer" name="Ort 2"/>
            </a:graphicData>
          </a:graphic>
        </xdr:graphicFrame>
      </mc:Choice>
      <mc:Fallback xmlns="">
        <xdr:sp macro="" textlink="">
          <xdr:nvSpPr>
            <xdr:cNvPr id="0" name=""/>
            <xdr:cNvSpPr>
              <a:spLocks noTextEdit="1"/>
            </xdr:cNvSpPr>
          </xdr:nvSpPr>
          <xdr:spPr>
            <a:xfrm>
              <a:off x="176400" y="5749200"/>
              <a:ext cx="4114800" cy="2552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502921</xdr:colOff>
      <xdr:row>0</xdr:row>
      <xdr:rowOff>26670</xdr:rowOff>
    </xdr:from>
    <xdr:to>
      <xdr:col>12</xdr:col>
      <xdr:colOff>630556</xdr:colOff>
      <xdr:row>28</xdr:row>
      <xdr:rowOff>15240</xdr:rowOff>
    </xdr:to>
    <xdr:pic>
      <xdr:nvPicPr>
        <xdr:cNvPr id="2" name="Grafik 1">
          <a:extLst>
            <a:ext uri="{FF2B5EF4-FFF2-40B4-BE49-F238E27FC236}">
              <a16:creationId xmlns:a16="http://schemas.microsoft.com/office/drawing/2014/main" id="{B98FA309-24AA-49E8-A117-520C86BAABA0}"/>
            </a:ext>
          </a:extLst>
        </xdr:cNvPr>
        <xdr:cNvPicPr>
          <a:picLocks noChangeAspect="1"/>
        </xdr:cNvPicPr>
      </xdr:nvPicPr>
      <xdr:blipFill rotWithShape="1">
        <a:blip xmlns:r="http://schemas.openxmlformats.org/officeDocument/2006/relationships" r:embed="rId1"/>
        <a:srcRect t="6086" b="14390"/>
        <a:stretch>
          <a:fillRect/>
        </a:stretch>
      </xdr:blipFill>
      <xdr:spPr>
        <a:xfrm>
          <a:off x="5248276" y="24765"/>
          <a:ext cx="4865370" cy="5271135"/>
        </a:xfrm>
        <a:prstGeom prst="rect">
          <a:avLst/>
        </a:prstGeom>
      </xdr:spPr>
    </xdr:pic>
    <xdr:clientData/>
  </xdr:twoCellAnchor>
  <xdr:twoCellAnchor>
    <xdr:from>
      <xdr:col>18</xdr:col>
      <xdr:colOff>0</xdr:colOff>
      <xdr:row>46</xdr:row>
      <xdr:rowOff>0</xdr:rowOff>
    </xdr:from>
    <xdr:to>
      <xdr:col>21</xdr:col>
      <xdr:colOff>28575</xdr:colOff>
      <xdr:row>48</xdr:row>
      <xdr:rowOff>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80883685-C9B9-484C-B6D4-F07350C041C2}"/>
            </a:ext>
          </a:extLst>
        </xdr:cNvPr>
        <xdr:cNvSpPr/>
      </xdr:nvSpPr>
      <xdr:spPr>
        <a:xfrm>
          <a:off x="14516100" y="8534400"/>
          <a:ext cx="2331720" cy="381000"/>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19</xdr:col>
      <xdr:colOff>76806</xdr:colOff>
      <xdr:row>1</xdr:row>
      <xdr:rowOff>36195</xdr:rowOff>
    </xdr:from>
    <xdr:to>
      <xdr:col>22</xdr:col>
      <xdr:colOff>132570</xdr:colOff>
      <xdr:row>3</xdr:row>
      <xdr:rowOff>118554</xdr:rowOff>
    </xdr:to>
    <xdr:pic>
      <xdr:nvPicPr>
        <xdr:cNvPr id="4" name="Grafik 3">
          <a:extLst>
            <a:ext uri="{FF2B5EF4-FFF2-40B4-BE49-F238E27FC236}">
              <a16:creationId xmlns:a16="http://schemas.microsoft.com/office/drawing/2014/main" id="{1C6C7501-FE61-4BE3-AAFE-6F2987854D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697806" y="160020"/>
          <a:ext cx="2050299" cy="446214"/>
        </a:xfrm>
        <a:prstGeom prst="rect">
          <a:avLst/>
        </a:prstGeom>
      </xdr:spPr>
    </xdr:pic>
    <xdr:clientData/>
  </xdr:twoCellAnchor>
  <xdr:twoCellAnchor>
    <xdr:from>
      <xdr:col>15</xdr:col>
      <xdr:colOff>205740</xdr:colOff>
      <xdr:row>16</xdr:row>
      <xdr:rowOff>171450</xdr:rowOff>
    </xdr:from>
    <xdr:to>
      <xdr:col>20</xdr:col>
      <xdr:colOff>510540</xdr:colOff>
      <xdr:row>18</xdr:row>
      <xdr:rowOff>72390</xdr:rowOff>
    </xdr:to>
    <xdr:sp macro="" textlink="'Pivot Soz.v.pfl. Besch.'!$B$1">
      <xdr:nvSpPr>
        <xdr:cNvPr id="5" name="Textfeld 4">
          <a:extLst>
            <a:ext uri="{FF2B5EF4-FFF2-40B4-BE49-F238E27FC236}">
              <a16:creationId xmlns:a16="http://schemas.microsoft.com/office/drawing/2014/main" id="{7479D8BA-2FA6-44F5-B569-24538F22EED8}"/>
            </a:ext>
          </a:extLst>
        </xdr:cNvPr>
        <xdr:cNvSpPr txBox="1"/>
      </xdr:nvSpPr>
      <xdr:spPr>
        <a:xfrm>
          <a:off x="12350115" y="3238500"/>
          <a:ext cx="4191000" cy="300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6EB6F119-6A4F-45D6-A781-B24DBF79E4CE}" type="TxLink">
            <a:rPr lang="en-US" sz="1400" b="1" i="0" u="none" strike="noStrike">
              <a:solidFill>
                <a:sysClr val="windowText" lastClr="000000"/>
              </a:solidFill>
              <a:latin typeface="Arial" panose="020B0604020202020204" pitchFamily="34" charset="0"/>
              <a:ea typeface="Calibri"/>
              <a:cs typeface="Arial" panose="020B0604020202020204" pitchFamily="34" charset="0"/>
            </a:rPr>
            <a:pPr algn="ctr"/>
            <a:t>Landkreis Neuburg-Schrobenhausen</a:t>
          </a:fld>
          <a:endParaRPr lang="de-DE" sz="3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617220</xdr:colOff>
      <xdr:row>0</xdr:row>
      <xdr:rowOff>87630</xdr:rowOff>
    </xdr:from>
    <xdr:to>
      <xdr:col>13</xdr:col>
      <xdr:colOff>693420</xdr:colOff>
      <xdr:row>30</xdr:row>
      <xdr:rowOff>28575</xdr:rowOff>
    </xdr:to>
    <xdr:sp macro="" textlink="">
      <xdr:nvSpPr>
        <xdr:cNvPr id="6" name="Rechteck 5">
          <a:extLst>
            <a:ext uri="{FF2B5EF4-FFF2-40B4-BE49-F238E27FC236}">
              <a16:creationId xmlns:a16="http://schemas.microsoft.com/office/drawing/2014/main" id="{0385DF0A-11AC-492D-B326-C0FF479FC4D7}"/>
            </a:ext>
          </a:extLst>
        </xdr:cNvPr>
        <xdr:cNvSpPr/>
      </xdr:nvSpPr>
      <xdr:spPr>
        <a:xfrm>
          <a:off x="4572000" y="91440"/>
          <a:ext cx="6400800" cy="557403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748665</xdr:colOff>
      <xdr:row>0</xdr:row>
      <xdr:rowOff>87630</xdr:rowOff>
    </xdr:from>
    <xdr:to>
      <xdr:col>22</xdr:col>
      <xdr:colOff>354330</xdr:colOff>
      <xdr:row>30</xdr:row>
      <xdr:rowOff>27855</xdr:rowOff>
    </xdr:to>
    <xdr:sp macro="" textlink="">
      <xdr:nvSpPr>
        <xdr:cNvPr id="7" name="Rechteck 6">
          <a:extLst>
            <a:ext uri="{FF2B5EF4-FFF2-40B4-BE49-F238E27FC236}">
              <a16:creationId xmlns:a16="http://schemas.microsoft.com/office/drawing/2014/main" id="{A7E40193-A3D7-4158-A25B-05053F6A7559}"/>
            </a:ext>
          </a:extLst>
        </xdr:cNvPr>
        <xdr:cNvSpPr/>
      </xdr:nvSpPr>
      <xdr:spPr>
        <a:xfrm>
          <a:off x="11022330" y="91440"/>
          <a:ext cx="6947535" cy="557331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87630</xdr:colOff>
      <xdr:row>0</xdr:row>
      <xdr:rowOff>87630</xdr:rowOff>
    </xdr:from>
    <xdr:to>
      <xdr:col>5</xdr:col>
      <xdr:colOff>561975</xdr:colOff>
      <xdr:row>45</xdr:row>
      <xdr:rowOff>14205</xdr:rowOff>
    </xdr:to>
    <xdr:sp macro="" textlink="">
      <xdr:nvSpPr>
        <xdr:cNvPr id="8" name="Rechteck 7">
          <a:extLst>
            <a:ext uri="{FF2B5EF4-FFF2-40B4-BE49-F238E27FC236}">
              <a16:creationId xmlns:a16="http://schemas.microsoft.com/office/drawing/2014/main" id="{868D0D65-BAD9-47C2-98B3-F0F9ED8C7569}"/>
            </a:ext>
          </a:extLst>
        </xdr:cNvPr>
        <xdr:cNvSpPr/>
      </xdr:nvSpPr>
      <xdr:spPr>
        <a:xfrm>
          <a:off x="91440" y="91440"/>
          <a:ext cx="4421505" cy="828000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619125</xdr:colOff>
      <xdr:row>30</xdr:row>
      <xdr:rowOff>95251</xdr:rowOff>
    </xdr:from>
    <xdr:to>
      <xdr:col>22</xdr:col>
      <xdr:colOff>361950</xdr:colOff>
      <xdr:row>45</xdr:row>
      <xdr:rowOff>1</xdr:rowOff>
    </xdr:to>
    <xdr:sp macro="" textlink="">
      <xdr:nvSpPr>
        <xdr:cNvPr id="13" name="Rechteck 12">
          <a:extLst>
            <a:ext uri="{FF2B5EF4-FFF2-40B4-BE49-F238E27FC236}">
              <a16:creationId xmlns:a16="http://schemas.microsoft.com/office/drawing/2014/main" id="{8937B3D7-E616-48DC-ACCB-D31C5DECFFF5}"/>
            </a:ext>
          </a:extLst>
        </xdr:cNvPr>
        <xdr:cNvSpPr/>
      </xdr:nvSpPr>
      <xdr:spPr>
        <a:xfrm>
          <a:off x="4573905" y="5730241"/>
          <a:ext cx="13395960" cy="2623185"/>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14</xdr:col>
      <xdr:colOff>3809</xdr:colOff>
      <xdr:row>18</xdr:row>
      <xdr:rowOff>76200</xdr:rowOff>
    </xdr:from>
    <xdr:to>
      <xdr:col>22</xdr:col>
      <xdr:colOff>144779</xdr:colOff>
      <xdr:row>29</xdr:row>
      <xdr:rowOff>97455</xdr:rowOff>
    </xdr:to>
    <xdr:graphicFrame macro="">
      <xdr:nvGraphicFramePr>
        <xdr:cNvPr id="16" name="Diagramm 15">
          <a:extLst>
            <a:ext uri="{FF2B5EF4-FFF2-40B4-BE49-F238E27FC236}">
              <a16:creationId xmlns:a16="http://schemas.microsoft.com/office/drawing/2014/main" id="{98D5E441-F90E-43D3-83EB-8241DB74D8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172590</xdr:colOff>
      <xdr:row>30</xdr:row>
      <xdr:rowOff>89009</xdr:rowOff>
    </xdr:from>
    <xdr:to>
      <xdr:col>5</xdr:col>
      <xdr:colOff>327525</xdr:colOff>
      <xdr:row>44</xdr:row>
      <xdr:rowOff>73454</xdr:rowOff>
    </xdr:to>
    <mc:AlternateContent xmlns:mc="http://schemas.openxmlformats.org/markup-compatibility/2006" xmlns:a14="http://schemas.microsoft.com/office/drawing/2010/main">
      <mc:Choice Requires="a14">
        <xdr:graphicFrame macro="">
          <xdr:nvGraphicFramePr>
            <xdr:cNvPr id="18" name="Ort 3">
              <a:extLst>
                <a:ext uri="{FF2B5EF4-FFF2-40B4-BE49-F238E27FC236}">
                  <a16:creationId xmlns:a16="http://schemas.microsoft.com/office/drawing/2014/main" id="{6395BDF1-65EB-4474-8BA9-7A735233B75A}"/>
                </a:ext>
              </a:extLst>
            </xdr:cNvPr>
            <xdr:cNvGraphicFramePr/>
          </xdr:nvGraphicFramePr>
          <xdr:xfrm>
            <a:off x="0" y="0"/>
            <a:ext cx="0" cy="0"/>
          </xdr:xfrm>
          <a:graphic>
            <a:graphicData uri="http://schemas.microsoft.com/office/drawing/2010/slicer">
              <sle:slicer xmlns:sle="http://schemas.microsoft.com/office/drawing/2010/slicer" name="Ort 3"/>
            </a:graphicData>
          </a:graphic>
        </xdr:graphicFrame>
      </mc:Choice>
      <mc:Fallback xmlns="">
        <xdr:sp macro="" textlink="">
          <xdr:nvSpPr>
            <xdr:cNvPr id="0" name=""/>
            <xdr:cNvSpPr>
              <a:spLocks noTextEdit="1"/>
            </xdr:cNvSpPr>
          </xdr:nvSpPr>
          <xdr:spPr>
            <a:xfrm>
              <a:off x="168780" y="5731619"/>
              <a:ext cx="4107810" cy="251428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176400</xdr:colOff>
      <xdr:row>1</xdr:row>
      <xdr:rowOff>115185</xdr:rowOff>
    </xdr:from>
    <xdr:to>
      <xdr:col>5</xdr:col>
      <xdr:colOff>364500</xdr:colOff>
      <xdr:row>16</xdr:row>
      <xdr:rowOff>62865</xdr:rowOff>
    </xdr:to>
    <mc:AlternateContent xmlns:mc="http://schemas.openxmlformats.org/markup-compatibility/2006" xmlns:a14="http://schemas.microsoft.com/office/drawing/2010/main">
      <mc:Choice Requires="a14">
        <xdr:graphicFrame macro="">
          <xdr:nvGraphicFramePr>
            <xdr:cNvPr id="20" name="Kategorie 3">
              <a:extLst>
                <a:ext uri="{FF2B5EF4-FFF2-40B4-BE49-F238E27FC236}">
                  <a16:creationId xmlns:a16="http://schemas.microsoft.com/office/drawing/2014/main" id="{02E16437-1301-4EC6-A089-BDE4A051A82C}"/>
                </a:ext>
              </a:extLst>
            </xdr:cNvPr>
            <xdr:cNvGraphicFramePr/>
          </xdr:nvGraphicFramePr>
          <xdr:xfrm>
            <a:off x="0" y="0"/>
            <a:ext cx="0" cy="0"/>
          </xdr:xfrm>
          <a:graphic>
            <a:graphicData uri="http://schemas.microsoft.com/office/drawing/2010/slicer">
              <sle:slicer xmlns:sle="http://schemas.microsoft.com/office/drawing/2010/slicer" name="Kategorie 3"/>
            </a:graphicData>
          </a:graphic>
        </xdr:graphicFrame>
      </mc:Choice>
      <mc:Fallback xmlns="">
        <xdr:sp macro="" textlink="">
          <xdr:nvSpPr>
            <xdr:cNvPr id="0" name=""/>
            <xdr:cNvSpPr>
              <a:spLocks noTextEdit="1"/>
            </xdr:cNvSpPr>
          </xdr:nvSpPr>
          <xdr:spPr>
            <a:xfrm>
              <a:off x="172590" y="239010"/>
              <a:ext cx="4140975" cy="288709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168780</xdr:colOff>
      <xdr:row>19</xdr:row>
      <xdr:rowOff>2325</xdr:rowOff>
    </xdr:from>
    <xdr:to>
      <xdr:col>5</xdr:col>
      <xdr:colOff>326790</xdr:colOff>
      <xdr:row>25</xdr:row>
      <xdr:rowOff>97065</xdr:rowOff>
    </xdr:to>
    <mc:AlternateContent xmlns:mc="http://schemas.openxmlformats.org/markup-compatibility/2006" xmlns:a14="http://schemas.microsoft.com/office/drawing/2010/main">
      <mc:Choice Requires="a14">
        <xdr:graphicFrame macro="">
          <xdr:nvGraphicFramePr>
            <xdr:cNvPr id="21" name="Jahr 3">
              <a:extLst>
                <a:ext uri="{FF2B5EF4-FFF2-40B4-BE49-F238E27FC236}">
                  <a16:creationId xmlns:a16="http://schemas.microsoft.com/office/drawing/2014/main" id="{F6F680DB-EF77-424E-8773-B4CF299D97AC}"/>
                </a:ext>
              </a:extLst>
            </xdr:cNvPr>
            <xdr:cNvGraphicFramePr/>
          </xdr:nvGraphicFramePr>
          <xdr:xfrm>
            <a:off x="0" y="0"/>
            <a:ext cx="0" cy="0"/>
          </xdr:xfrm>
          <a:graphic>
            <a:graphicData uri="http://schemas.microsoft.com/office/drawing/2010/slicer">
              <sle:slicer xmlns:sle="http://schemas.microsoft.com/office/drawing/2010/slicer" name="Jahr 3"/>
            </a:graphicData>
          </a:graphic>
        </xdr:graphicFrame>
      </mc:Choice>
      <mc:Fallback xmlns="">
        <xdr:sp macro="" textlink="">
          <xdr:nvSpPr>
            <xdr:cNvPr id="0" name=""/>
            <xdr:cNvSpPr>
              <a:spLocks noTextEdit="1"/>
            </xdr:cNvSpPr>
          </xdr:nvSpPr>
          <xdr:spPr>
            <a:xfrm>
              <a:off x="172590" y="3650400"/>
              <a:ext cx="4103265" cy="117678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628650</xdr:colOff>
      <xdr:row>30</xdr:row>
      <xdr:rowOff>97155</xdr:rowOff>
    </xdr:from>
    <xdr:to>
      <xdr:col>14</xdr:col>
      <xdr:colOff>103725</xdr:colOff>
      <xdr:row>44</xdr:row>
      <xdr:rowOff>152115</xdr:rowOff>
    </xdr:to>
    <xdr:graphicFrame macro="">
      <xdr:nvGraphicFramePr>
        <xdr:cNvPr id="22" name="Diagramm 21">
          <a:extLst>
            <a:ext uri="{FF2B5EF4-FFF2-40B4-BE49-F238E27FC236}">
              <a16:creationId xmlns:a16="http://schemas.microsoft.com/office/drawing/2014/main" id="{FD95561B-3A4D-43B7-8DAC-25C211E52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1030605</xdr:colOff>
      <xdr:row>30</xdr:row>
      <xdr:rowOff>110490</xdr:rowOff>
    </xdr:from>
    <xdr:to>
      <xdr:col>22</xdr:col>
      <xdr:colOff>386055</xdr:colOff>
      <xdr:row>44</xdr:row>
      <xdr:rowOff>155925</xdr:rowOff>
    </xdr:to>
    <xdr:graphicFrame macro="">
      <xdr:nvGraphicFramePr>
        <xdr:cNvPr id="23" name="Diagramm 22">
          <a:extLst>
            <a:ext uri="{FF2B5EF4-FFF2-40B4-BE49-F238E27FC236}">
              <a16:creationId xmlns:a16="http://schemas.microsoft.com/office/drawing/2014/main" id="{B775918A-C537-4298-B921-F022D90AB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502921</xdr:colOff>
      <xdr:row>0</xdr:row>
      <xdr:rowOff>26670</xdr:rowOff>
    </xdr:from>
    <xdr:to>
      <xdr:col>12</xdr:col>
      <xdr:colOff>626746</xdr:colOff>
      <xdr:row>28</xdr:row>
      <xdr:rowOff>38100</xdr:rowOff>
    </xdr:to>
    <xdr:pic>
      <xdr:nvPicPr>
        <xdr:cNvPr id="2" name="Grafik 1">
          <a:extLst>
            <a:ext uri="{FF2B5EF4-FFF2-40B4-BE49-F238E27FC236}">
              <a16:creationId xmlns:a16="http://schemas.microsoft.com/office/drawing/2014/main" id="{8ADFACF5-1FF6-4776-9B4A-7F382327B2D9}"/>
            </a:ext>
          </a:extLst>
        </xdr:cNvPr>
        <xdr:cNvPicPr>
          <a:picLocks noChangeAspect="1"/>
        </xdr:cNvPicPr>
      </xdr:nvPicPr>
      <xdr:blipFill rotWithShape="1">
        <a:blip xmlns:r="http://schemas.openxmlformats.org/officeDocument/2006/relationships" r:embed="rId1"/>
        <a:srcRect t="6086" b="14390"/>
        <a:stretch>
          <a:fillRect/>
        </a:stretch>
      </xdr:blipFill>
      <xdr:spPr>
        <a:xfrm>
          <a:off x="5248276" y="24765"/>
          <a:ext cx="4865370" cy="5271135"/>
        </a:xfrm>
        <a:prstGeom prst="rect">
          <a:avLst/>
        </a:prstGeom>
      </xdr:spPr>
    </xdr:pic>
    <xdr:clientData/>
  </xdr:twoCellAnchor>
  <xdr:twoCellAnchor>
    <xdr:from>
      <xdr:col>18</xdr:col>
      <xdr:colOff>0</xdr:colOff>
      <xdr:row>46</xdr:row>
      <xdr:rowOff>0</xdr:rowOff>
    </xdr:from>
    <xdr:to>
      <xdr:col>21</xdr:col>
      <xdr:colOff>28575</xdr:colOff>
      <xdr:row>48</xdr:row>
      <xdr:rowOff>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95C10F9C-1D60-4226-9E9F-DE703A744C1F}"/>
            </a:ext>
          </a:extLst>
        </xdr:cNvPr>
        <xdr:cNvSpPr/>
      </xdr:nvSpPr>
      <xdr:spPr>
        <a:xfrm>
          <a:off x="14630400" y="8534400"/>
          <a:ext cx="2331720" cy="381000"/>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18</xdr:col>
      <xdr:colOff>943581</xdr:colOff>
      <xdr:row>3</xdr:row>
      <xdr:rowOff>160020</xdr:rowOff>
    </xdr:from>
    <xdr:to>
      <xdr:col>21</xdr:col>
      <xdr:colOff>688830</xdr:colOff>
      <xdr:row>6</xdr:row>
      <xdr:rowOff>63309</xdr:rowOff>
    </xdr:to>
    <xdr:pic>
      <xdr:nvPicPr>
        <xdr:cNvPr id="4" name="Grafik 3">
          <a:extLst>
            <a:ext uri="{FF2B5EF4-FFF2-40B4-BE49-F238E27FC236}">
              <a16:creationId xmlns:a16="http://schemas.microsoft.com/office/drawing/2014/main" id="{3111C526-CE47-4A28-917E-1DF30E030D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73981" y="645795"/>
          <a:ext cx="2050299" cy="446214"/>
        </a:xfrm>
        <a:prstGeom prst="rect">
          <a:avLst/>
        </a:prstGeom>
      </xdr:spPr>
    </xdr:pic>
    <xdr:clientData/>
  </xdr:twoCellAnchor>
  <xdr:twoCellAnchor>
    <xdr:from>
      <xdr:col>5</xdr:col>
      <xdr:colOff>617220</xdr:colOff>
      <xdr:row>0</xdr:row>
      <xdr:rowOff>87630</xdr:rowOff>
    </xdr:from>
    <xdr:to>
      <xdr:col>13</xdr:col>
      <xdr:colOff>693420</xdr:colOff>
      <xdr:row>30</xdr:row>
      <xdr:rowOff>28575</xdr:rowOff>
    </xdr:to>
    <xdr:sp macro="" textlink="">
      <xdr:nvSpPr>
        <xdr:cNvPr id="6" name="Rechteck 5">
          <a:extLst>
            <a:ext uri="{FF2B5EF4-FFF2-40B4-BE49-F238E27FC236}">
              <a16:creationId xmlns:a16="http://schemas.microsoft.com/office/drawing/2014/main" id="{E203DDBD-6E6E-4D8F-9507-143B3E274802}"/>
            </a:ext>
          </a:extLst>
        </xdr:cNvPr>
        <xdr:cNvSpPr/>
      </xdr:nvSpPr>
      <xdr:spPr>
        <a:xfrm>
          <a:off x="4572000" y="91440"/>
          <a:ext cx="6400800" cy="557403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748665</xdr:colOff>
      <xdr:row>0</xdr:row>
      <xdr:rowOff>87630</xdr:rowOff>
    </xdr:from>
    <xdr:to>
      <xdr:col>22</xdr:col>
      <xdr:colOff>354330</xdr:colOff>
      <xdr:row>30</xdr:row>
      <xdr:rowOff>27855</xdr:rowOff>
    </xdr:to>
    <xdr:sp macro="" textlink="">
      <xdr:nvSpPr>
        <xdr:cNvPr id="7" name="Rechteck 6">
          <a:extLst>
            <a:ext uri="{FF2B5EF4-FFF2-40B4-BE49-F238E27FC236}">
              <a16:creationId xmlns:a16="http://schemas.microsoft.com/office/drawing/2014/main" id="{EA254D3B-0BF5-4416-B3FE-7D58291D2A37}"/>
            </a:ext>
          </a:extLst>
        </xdr:cNvPr>
        <xdr:cNvSpPr/>
      </xdr:nvSpPr>
      <xdr:spPr>
        <a:xfrm>
          <a:off x="11022330" y="91440"/>
          <a:ext cx="7061835" cy="557331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87630</xdr:colOff>
      <xdr:row>0</xdr:row>
      <xdr:rowOff>87630</xdr:rowOff>
    </xdr:from>
    <xdr:to>
      <xdr:col>5</xdr:col>
      <xdr:colOff>561975</xdr:colOff>
      <xdr:row>45</xdr:row>
      <xdr:rowOff>14205</xdr:rowOff>
    </xdr:to>
    <xdr:sp macro="" textlink="">
      <xdr:nvSpPr>
        <xdr:cNvPr id="8" name="Rechteck 7">
          <a:extLst>
            <a:ext uri="{FF2B5EF4-FFF2-40B4-BE49-F238E27FC236}">
              <a16:creationId xmlns:a16="http://schemas.microsoft.com/office/drawing/2014/main" id="{036A2B9D-63DD-4C35-93E1-5034CBB4C366}"/>
            </a:ext>
          </a:extLst>
        </xdr:cNvPr>
        <xdr:cNvSpPr/>
      </xdr:nvSpPr>
      <xdr:spPr>
        <a:xfrm>
          <a:off x="91440" y="91440"/>
          <a:ext cx="4421505" cy="828000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621030</xdr:colOff>
      <xdr:row>30</xdr:row>
      <xdr:rowOff>91441</xdr:rowOff>
    </xdr:from>
    <xdr:to>
      <xdr:col>22</xdr:col>
      <xdr:colOff>358140</xdr:colOff>
      <xdr:row>45</xdr:row>
      <xdr:rowOff>1</xdr:rowOff>
    </xdr:to>
    <xdr:sp macro="" textlink="">
      <xdr:nvSpPr>
        <xdr:cNvPr id="9" name="Rechteck 8">
          <a:extLst>
            <a:ext uri="{FF2B5EF4-FFF2-40B4-BE49-F238E27FC236}">
              <a16:creationId xmlns:a16="http://schemas.microsoft.com/office/drawing/2014/main" id="{C8E05A01-84D7-492F-863A-BEF98A7DA7DC}"/>
            </a:ext>
          </a:extLst>
        </xdr:cNvPr>
        <xdr:cNvSpPr/>
      </xdr:nvSpPr>
      <xdr:spPr>
        <a:xfrm>
          <a:off x="4573905" y="5730241"/>
          <a:ext cx="13510260" cy="2623185"/>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0</xdr:col>
      <xdr:colOff>176400</xdr:colOff>
      <xdr:row>29</xdr:row>
      <xdr:rowOff>129450</xdr:rowOff>
    </xdr:from>
    <xdr:to>
      <xdr:col>5</xdr:col>
      <xdr:colOff>510000</xdr:colOff>
      <xdr:row>43</xdr:row>
      <xdr:rowOff>14850</xdr:rowOff>
    </xdr:to>
    <mc:AlternateContent xmlns:mc="http://schemas.openxmlformats.org/markup-compatibility/2006" xmlns:a14="http://schemas.microsoft.com/office/drawing/2010/main">
      <mc:Choice Requires="a14">
        <xdr:graphicFrame macro="">
          <xdr:nvGraphicFramePr>
            <xdr:cNvPr id="5" name="Ort&#10;">
              <a:extLst>
                <a:ext uri="{FF2B5EF4-FFF2-40B4-BE49-F238E27FC236}">
                  <a16:creationId xmlns:a16="http://schemas.microsoft.com/office/drawing/2014/main" id="{EC1D2083-1005-4DD5-A2B7-DED54A998EE6}"/>
                </a:ext>
              </a:extLst>
            </xdr:cNvPr>
            <xdr:cNvGraphicFramePr/>
          </xdr:nvGraphicFramePr>
          <xdr:xfrm>
            <a:off x="0" y="0"/>
            <a:ext cx="0" cy="0"/>
          </xdr:xfrm>
          <a:graphic>
            <a:graphicData uri="http://schemas.microsoft.com/office/drawing/2010/slicer">
              <sle:slicer xmlns:sle="http://schemas.microsoft.com/office/drawing/2010/slicer" name="Ort&#10;"/>
            </a:graphicData>
          </a:graphic>
        </xdr:graphicFrame>
      </mc:Choice>
      <mc:Fallback xmlns="">
        <xdr:sp macro="" textlink="">
          <xdr:nvSpPr>
            <xdr:cNvPr id="0" name=""/>
            <xdr:cNvSpPr>
              <a:spLocks noTextEdit="1"/>
            </xdr:cNvSpPr>
          </xdr:nvSpPr>
          <xdr:spPr>
            <a:xfrm>
              <a:off x="176400" y="5749200"/>
              <a:ext cx="4143600" cy="2552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176400</xdr:colOff>
      <xdr:row>3</xdr:row>
      <xdr:rowOff>60375</xdr:rowOff>
    </xdr:from>
    <xdr:to>
      <xdr:col>5</xdr:col>
      <xdr:colOff>510000</xdr:colOff>
      <xdr:row>7</xdr:row>
      <xdr:rowOff>47625</xdr:rowOff>
    </xdr:to>
    <mc:AlternateContent xmlns:mc="http://schemas.openxmlformats.org/markup-compatibility/2006" xmlns:a14="http://schemas.microsoft.com/office/drawing/2010/main">
      <mc:Choice Requires="a14">
        <xdr:graphicFrame macro="">
          <xdr:nvGraphicFramePr>
            <xdr:cNvPr id="10" name="Monate (Datum)">
              <a:extLst>
                <a:ext uri="{FF2B5EF4-FFF2-40B4-BE49-F238E27FC236}">
                  <a16:creationId xmlns:a16="http://schemas.microsoft.com/office/drawing/2014/main" id="{5F0798B4-35EF-4725-B6AC-634DD5F9AD8D}"/>
                </a:ext>
              </a:extLst>
            </xdr:cNvPr>
            <xdr:cNvGraphicFramePr/>
          </xdr:nvGraphicFramePr>
          <xdr:xfrm>
            <a:off x="0" y="0"/>
            <a:ext cx="0" cy="0"/>
          </xdr:xfrm>
          <a:graphic>
            <a:graphicData uri="http://schemas.microsoft.com/office/drawing/2010/slicer">
              <sle:slicer xmlns:sle="http://schemas.microsoft.com/office/drawing/2010/slicer" name="Monate (Datum)"/>
            </a:graphicData>
          </a:graphic>
        </xdr:graphicFrame>
      </mc:Choice>
      <mc:Fallback xmlns="">
        <xdr:sp macro="" textlink="">
          <xdr:nvSpPr>
            <xdr:cNvPr id="0" name=""/>
            <xdr:cNvSpPr>
              <a:spLocks noTextEdit="1"/>
            </xdr:cNvSpPr>
          </xdr:nvSpPr>
          <xdr:spPr>
            <a:xfrm>
              <a:off x="176400" y="565200"/>
              <a:ext cx="4143600" cy="74925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157350</xdr:colOff>
      <xdr:row>15</xdr:row>
      <xdr:rowOff>53550</xdr:rowOff>
    </xdr:from>
    <xdr:to>
      <xdr:col>5</xdr:col>
      <xdr:colOff>490950</xdr:colOff>
      <xdr:row>21</xdr:row>
      <xdr:rowOff>37800</xdr:rowOff>
    </xdr:to>
    <mc:AlternateContent xmlns:mc="http://schemas.openxmlformats.org/markup-compatibility/2006" xmlns:a14="http://schemas.microsoft.com/office/drawing/2010/main">
      <mc:Choice Requires="a14">
        <xdr:graphicFrame macro="">
          <xdr:nvGraphicFramePr>
            <xdr:cNvPr id="11" name="Jahre (Datum)">
              <a:extLst>
                <a:ext uri="{FF2B5EF4-FFF2-40B4-BE49-F238E27FC236}">
                  <a16:creationId xmlns:a16="http://schemas.microsoft.com/office/drawing/2014/main" id="{F409C998-0ED9-47E2-90C4-7508A88D77D4}"/>
                </a:ext>
              </a:extLst>
            </xdr:cNvPr>
            <xdr:cNvGraphicFramePr/>
          </xdr:nvGraphicFramePr>
          <xdr:xfrm>
            <a:off x="0" y="0"/>
            <a:ext cx="0" cy="0"/>
          </xdr:xfrm>
          <a:graphic>
            <a:graphicData uri="http://schemas.microsoft.com/office/drawing/2010/slicer">
              <sle:slicer xmlns:sle="http://schemas.microsoft.com/office/drawing/2010/slicer" name="Jahre (Datum)"/>
            </a:graphicData>
          </a:graphic>
        </xdr:graphicFrame>
      </mc:Choice>
      <mc:Fallback xmlns="">
        <xdr:sp macro="" textlink="">
          <xdr:nvSpPr>
            <xdr:cNvPr id="0" name=""/>
            <xdr:cNvSpPr>
              <a:spLocks noTextEdit="1"/>
            </xdr:cNvSpPr>
          </xdr:nvSpPr>
          <xdr:spPr>
            <a:xfrm>
              <a:off x="157350" y="2939625"/>
              <a:ext cx="4143600" cy="1184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695324</xdr:colOff>
      <xdr:row>30</xdr:row>
      <xdr:rowOff>164783</xdr:rowOff>
    </xdr:from>
    <xdr:to>
      <xdr:col>22</xdr:col>
      <xdr:colOff>394476</xdr:colOff>
      <xdr:row>44</xdr:row>
      <xdr:rowOff>82583</xdr:rowOff>
    </xdr:to>
    <xdr:grpSp>
      <xdr:nvGrpSpPr>
        <xdr:cNvPr id="14" name="Gruppieren 13">
          <a:extLst>
            <a:ext uri="{FF2B5EF4-FFF2-40B4-BE49-F238E27FC236}">
              <a16:creationId xmlns:a16="http://schemas.microsoft.com/office/drawing/2014/main" id="{14B4E886-9667-79AD-F964-0007ECAE6DFB}"/>
            </a:ext>
          </a:extLst>
        </xdr:cNvPr>
        <xdr:cNvGrpSpPr/>
      </xdr:nvGrpSpPr>
      <xdr:grpSpPr>
        <a:xfrm>
          <a:off x="4505324" y="5975033"/>
          <a:ext cx="13015102" cy="2584800"/>
          <a:chOff x="4505324" y="5898833"/>
          <a:chExt cx="13015102" cy="2584800"/>
        </a:xfrm>
      </xdr:grpSpPr>
      <xdr:graphicFrame macro="">
        <xdr:nvGraphicFramePr>
          <xdr:cNvPr id="12" name="Diagramm 11">
            <a:extLst>
              <a:ext uri="{FF2B5EF4-FFF2-40B4-BE49-F238E27FC236}">
                <a16:creationId xmlns:a16="http://schemas.microsoft.com/office/drawing/2014/main" id="{56C67BA2-2CE0-4F11-9D32-798E8BFFD361}"/>
              </a:ext>
            </a:extLst>
          </xdr:cNvPr>
          <xdr:cNvGraphicFramePr>
            <a:graphicFrameLocks/>
          </xdr:cNvGraphicFramePr>
        </xdr:nvGraphicFramePr>
        <xdr:xfrm>
          <a:off x="4505324" y="5898833"/>
          <a:ext cx="6480000" cy="2584800"/>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3" name="Diagramm 12">
            <a:extLst>
              <a:ext uri="{FF2B5EF4-FFF2-40B4-BE49-F238E27FC236}">
                <a16:creationId xmlns:a16="http://schemas.microsoft.com/office/drawing/2014/main" id="{E19F0A4B-2976-45F6-AD8D-7CD7FEBB3F8C}"/>
              </a:ext>
            </a:extLst>
          </xdr:cNvPr>
          <xdr:cNvGraphicFramePr>
            <a:graphicFrameLocks/>
          </xdr:cNvGraphicFramePr>
        </xdr:nvGraphicFramePr>
        <xdr:xfrm>
          <a:off x="11040426" y="5898833"/>
          <a:ext cx="6480000" cy="258480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11</xdr:col>
      <xdr:colOff>333375</xdr:colOff>
      <xdr:row>31</xdr:row>
      <xdr:rowOff>28575</xdr:rowOff>
    </xdr:from>
    <xdr:to>
      <xdr:col>16</xdr:col>
      <xdr:colOff>428625</xdr:colOff>
      <xdr:row>32</xdr:row>
      <xdr:rowOff>139065</xdr:rowOff>
    </xdr:to>
    <xdr:sp macro="" textlink="'Pivot Arbeitslose'!$B$1">
      <xdr:nvSpPr>
        <xdr:cNvPr id="15" name="Textfeld 14">
          <a:extLst>
            <a:ext uri="{FF2B5EF4-FFF2-40B4-BE49-F238E27FC236}">
              <a16:creationId xmlns:a16="http://schemas.microsoft.com/office/drawing/2014/main" id="{4D281D76-9689-40C4-A4BB-42A605CB52A5}"/>
            </a:ext>
          </a:extLst>
        </xdr:cNvPr>
        <xdr:cNvSpPr txBox="1"/>
      </xdr:nvSpPr>
      <xdr:spPr>
        <a:xfrm>
          <a:off x="8715375" y="6029325"/>
          <a:ext cx="4191000" cy="3009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39D2EE99-A137-4F8E-8523-565EBC185DAA}" type="TxLink">
            <a:rPr lang="en-US" sz="1400" b="1" i="0" u="none" strike="noStrike">
              <a:solidFill>
                <a:sysClr val="windowText" lastClr="000000"/>
              </a:solidFill>
              <a:latin typeface="Arial" panose="020B0604020202020204" pitchFamily="34" charset="0"/>
              <a:ea typeface="Calibri"/>
              <a:cs typeface="Arial" panose="020B0604020202020204" pitchFamily="34" charset="0"/>
            </a:rPr>
            <a:pPr algn="ctr"/>
            <a:t>Arbeitsagentur Ingolstadt </a:t>
          </a:fld>
          <a:endParaRPr lang="de-DE" sz="40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502921</xdr:colOff>
      <xdr:row>0</xdr:row>
      <xdr:rowOff>26670</xdr:rowOff>
    </xdr:from>
    <xdr:to>
      <xdr:col>12</xdr:col>
      <xdr:colOff>626746</xdr:colOff>
      <xdr:row>27</xdr:row>
      <xdr:rowOff>167640</xdr:rowOff>
    </xdr:to>
    <xdr:pic>
      <xdr:nvPicPr>
        <xdr:cNvPr id="2" name="Grafik 1">
          <a:extLst>
            <a:ext uri="{FF2B5EF4-FFF2-40B4-BE49-F238E27FC236}">
              <a16:creationId xmlns:a16="http://schemas.microsoft.com/office/drawing/2014/main" id="{225454B1-0399-4855-A243-AEF67FB281F7}"/>
            </a:ext>
          </a:extLst>
        </xdr:cNvPr>
        <xdr:cNvPicPr>
          <a:picLocks noChangeAspect="1"/>
        </xdr:cNvPicPr>
      </xdr:nvPicPr>
      <xdr:blipFill rotWithShape="1">
        <a:blip xmlns:r="http://schemas.openxmlformats.org/officeDocument/2006/relationships" r:embed="rId1"/>
        <a:srcRect t="6086" b="14390"/>
        <a:stretch>
          <a:fillRect/>
        </a:stretch>
      </xdr:blipFill>
      <xdr:spPr>
        <a:xfrm>
          <a:off x="5074921" y="26670"/>
          <a:ext cx="4695825" cy="5431155"/>
        </a:xfrm>
        <a:prstGeom prst="rect">
          <a:avLst/>
        </a:prstGeom>
      </xdr:spPr>
    </xdr:pic>
    <xdr:clientData/>
  </xdr:twoCellAnchor>
  <xdr:twoCellAnchor>
    <xdr:from>
      <xdr:col>18</xdr:col>
      <xdr:colOff>0</xdr:colOff>
      <xdr:row>46</xdr:row>
      <xdr:rowOff>0</xdr:rowOff>
    </xdr:from>
    <xdr:to>
      <xdr:col>21</xdr:col>
      <xdr:colOff>28575</xdr:colOff>
      <xdr:row>48</xdr:row>
      <xdr:rowOff>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3B282FD5-65C3-447C-AB19-DF986BDACB8D}"/>
            </a:ext>
          </a:extLst>
        </xdr:cNvPr>
        <xdr:cNvSpPr/>
      </xdr:nvSpPr>
      <xdr:spPr>
        <a:xfrm>
          <a:off x="14154150" y="8867775"/>
          <a:ext cx="2266950" cy="381000"/>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19</xdr:col>
      <xdr:colOff>76806</xdr:colOff>
      <xdr:row>1</xdr:row>
      <xdr:rowOff>36195</xdr:rowOff>
    </xdr:from>
    <xdr:to>
      <xdr:col>22</xdr:col>
      <xdr:colOff>132570</xdr:colOff>
      <xdr:row>3</xdr:row>
      <xdr:rowOff>118554</xdr:rowOff>
    </xdr:to>
    <xdr:pic>
      <xdr:nvPicPr>
        <xdr:cNvPr id="4" name="Grafik 3">
          <a:extLst>
            <a:ext uri="{FF2B5EF4-FFF2-40B4-BE49-F238E27FC236}">
              <a16:creationId xmlns:a16="http://schemas.microsoft.com/office/drawing/2014/main" id="{D3BF5324-9426-4E5F-99A3-5AB14D43580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307281" y="160020"/>
          <a:ext cx="1979814" cy="463359"/>
        </a:xfrm>
        <a:prstGeom prst="rect">
          <a:avLst/>
        </a:prstGeom>
      </xdr:spPr>
    </xdr:pic>
    <xdr:clientData/>
  </xdr:twoCellAnchor>
  <xdr:twoCellAnchor>
    <xdr:from>
      <xdr:col>15</xdr:col>
      <xdr:colOff>171450</xdr:colOff>
      <xdr:row>18</xdr:row>
      <xdr:rowOff>38100</xdr:rowOff>
    </xdr:from>
    <xdr:to>
      <xdr:col>20</xdr:col>
      <xdr:colOff>476250</xdr:colOff>
      <xdr:row>19</xdr:row>
      <xdr:rowOff>140970</xdr:rowOff>
    </xdr:to>
    <xdr:sp macro="" textlink="'Pivot Baugen. &amp; Wohnungsbestand'!$B$3">
      <xdr:nvSpPr>
        <xdr:cNvPr id="5" name="Textfeld 4">
          <a:extLst>
            <a:ext uri="{FF2B5EF4-FFF2-40B4-BE49-F238E27FC236}">
              <a16:creationId xmlns:a16="http://schemas.microsoft.com/office/drawing/2014/main" id="{FDC6D4EC-CA23-4771-92EE-FB0E060F4810}"/>
            </a:ext>
          </a:extLst>
        </xdr:cNvPr>
        <xdr:cNvSpPr txBox="1"/>
      </xdr:nvSpPr>
      <xdr:spPr>
        <a:xfrm>
          <a:off x="11887200" y="3371850"/>
          <a:ext cx="4219575" cy="3028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DDA1561E-D8D8-42DE-A634-BA4D7769D637}" type="TxLink">
            <a:rPr lang="en-US" sz="1600" b="1" i="0" u="none" strike="noStrike">
              <a:solidFill>
                <a:sysClr val="windowText" lastClr="000000"/>
              </a:solidFill>
              <a:latin typeface="Arial" panose="020B0604020202020204" pitchFamily="34" charset="0"/>
              <a:ea typeface="Calibri"/>
              <a:cs typeface="Arial" panose="020B0604020202020204" pitchFamily="34" charset="0"/>
            </a:rPr>
            <a:pPr algn="ctr"/>
            <a:t>Stadt Ingolstadt</a:t>
          </a:fld>
          <a:endParaRPr lang="de-DE" sz="36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617220</xdr:colOff>
      <xdr:row>0</xdr:row>
      <xdr:rowOff>87630</xdr:rowOff>
    </xdr:from>
    <xdr:to>
      <xdr:col>13</xdr:col>
      <xdr:colOff>693420</xdr:colOff>
      <xdr:row>30</xdr:row>
      <xdr:rowOff>28575</xdr:rowOff>
    </xdr:to>
    <xdr:sp macro="" textlink="">
      <xdr:nvSpPr>
        <xdr:cNvPr id="6" name="Rechteck 5">
          <a:extLst>
            <a:ext uri="{FF2B5EF4-FFF2-40B4-BE49-F238E27FC236}">
              <a16:creationId xmlns:a16="http://schemas.microsoft.com/office/drawing/2014/main" id="{D3BB966A-2A14-4510-A143-2C784D94F392}"/>
            </a:ext>
          </a:extLst>
        </xdr:cNvPr>
        <xdr:cNvSpPr/>
      </xdr:nvSpPr>
      <xdr:spPr>
        <a:xfrm>
          <a:off x="4427220" y="87630"/>
          <a:ext cx="6172200" cy="576072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748665</xdr:colOff>
      <xdr:row>0</xdr:row>
      <xdr:rowOff>87630</xdr:rowOff>
    </xdr:from>
    <xdr:to>
      <xdr:col>22</xdr:col>
      <xdr:colOff>354330</xdr:colOff>
      <xdr:row>30</xdr:row>
      <xdr:rowOff>27855</xdr:rowOff>
    </xdr:to>
    <xdr:sp macro="" textlink="">
      <xdr:nvSpPr>
        <xdr:cNvPr id="7" name="Rechteck 6">
          <a:extLst>
            <a:ext uri="{FF2B5EF4-FFF2-40B4-BE49-F238E27FC236}">
              <a16:creationId xmlns:a16="http://schemas.microsoft.com/office/drawing/2014/main" id="{55ED7AD5-B9FC-49AC-B85A-C13772110B40}"/>
            </a:ext>
          </a:extLst>
        </xdr:cNvPr>
        <xdr:cNvSpPr/>
      </xdr:nvSpPr>
      <xdr:spPr>
        <a:xfrm>
          <a:off x="10654665" y="87630"/>
          <a:ext cx="6854190" cy="576000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87630</xdr:colOff>
      <xdr:row>0</xdr:row>
      <xdr:rowOff>87630</xdr:rowOff>
    </xdr:from>
    <xdr:to>
      <xdr:col>5</xdr:col>
      <xdr:colOff>561975</xdr:colOff>
      <xdr:row>45</xdr:row>
      <xdr:rowOff>14205</xdr:rowOff>
    </xdr:to>
    <xdr:sp macro="" textlink="">
      <xdr:nvSpPr>
        <xdr:cNvPr id="8" name="Rechteck 7">
          <a:extLst>
            <a:ext uri="{FF2B5EF4-FFF2-40B4-BE49-F238E27FC236}">
              <a16:creationId xmlns:a16="http://schemas.microsoft.com/office/drawing/2014/main" id="{B1963321-A090-41BF-96DD-AC6CAEA10AA6}"/>
            </a:ext>
          </a:extLst>
        </xdr:cNvPr>
        <xdr:cNvSpPr/>
      </xdr:nvSpPr>
      <xdr:spPr>
        <a:xfrm>
          <a:off x="87630" y="87630"/>
          <a:ext cx="4284345" cy="860385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619125</xdr:colOff>
      <xdr:row>30</xdr:row>
      <xdr:rowOff>95251</xdr:rowOff>
    </xdr:from>
    <xdr:to>
      <xdr:col>22</xdr:col>
      <xdr:colOff>361950</xdr:colOff>
      <xdr:row>45</xdr:row>
      <xdr:rowOff>1</xdr:rowOff>
    </xdr:to>
    <xdr:sp macro="" textlink="">
      <xdr:nvSpPr>
        <xdr:cNvPr id="13" name="Rechteck 12">
          <a:extLst>
            <a:ext uri="{FF2B5EF4-FFF2-40B4-BE49-F238E27FC236}">
              <a16:creationId xmlns:a16="http://schemas.microsoft.com/office/drawing/2014/main" id="{58F77B3F-EA40-4272-AA91-51B610D766FE}"/>
            </a:ext>
          </a:extLst>
        </xdr:cNvPr>
        <xdr:cNvSpPr/>
      </xdr:nvSpPr>
      <xdr:spPr>
        <a:xfrm>
          <a:off x="4429125" y="5915026"/>
          <a:ext cx="13087350" cy="276225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0</xdr:col>
      <xdr:colOff>176400</xdr:colOff>
      <xdr:row>22</xdr:row>
      <xdr:rowOff>141650</xdr:rowOff>
    </xdr:from>
    <xdr:to>
      <xdr:col>5</xdr:col>
      <xdr:colOff>517620</xdr:colOff>
      <xdr:row>28</xdr:row>
      <xdr:rowOff>59735</xdr:rowOff>
    </xdr:to>
    <mc:AlternateContent xmlns:mc="http://schemas.openxmlformats.org/markup-compatibility/2006" xmlns:a14="http://schemas.microsoft.com/office/drawing/2010/main">
      <mc:Choice Requires="a14">
        <xdr:graphicFrame macro="">
          <xdr:nvGraphicFramePr>
            <xdr:cNvPr id="16" name="Jahr 4">
              <a:extLst>
                <a:ext uri="{FF2B5EF4-FFF2-40B4-BE49-F238E27FC236}">
                  <a16:creationId xmlns:a16="http://schemas.microsoft.com/office/drawing/2014/main" id="{1197AC88-D6BA-4097-98B4-BD4E74CD5541}"/>
                </a:ext>
              </a:extLst>
            </xdr:cNvPr>
            <xdr:cNvGraphicFramePr/>
          </xdr:nvGraphicFramePr>
          <xdr:xfrm>
            <a:off x="0" y="0"/>
            <a:ext cx="0" cy="0"/>
          </xdr:xfrm>
          <a:graphic>
            <a:graphicData uri="http://schemas.microsoft.com/office/drawing/2010/slicer">
              <sle:slicer xmlns:sle="http://schemas.microsoft.com/office/drawing/2010/slicer" name="Jahr 4"/>
            </a:graphicData>
          </a:graphic>
        </xdr:graphicFrame>
      </mc:Choice>
      <mc:Fallback xmlns="">
        <xdr:sp macro="" textlink="">
          <xdr:nvSpPr>
            <xdr:cNvPr id="0" name=""/>
            <xdr:cNvSpPr>
              <a:spLocks noTextEdit="1"/>
            </xdr:cNvSpPr>
          </xdr:nvSpPr>
          <xdr:spPr>
            <a:xfrm>
              <a:off x="176400" y="4485050"/>
              <a:ext cx="4143600" cy="10668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176400</xdr:colOff>
      <xdr:row>29</xdr:row>
      <xdr:rowOff>180975</xdr:rowOff>
    </xdr:from>
    <xdr:to>
      <xdr:col>5</xdr:col>
      <xdr:colOff>517620</xdr:colOff>
      <xdr:row>43</xdr:row>
      <xdr:rowOff>177165</xdr:rowOff>
    </xdr:to>
    <mc:AlternateContent xmlns:mc="http://schemas.openxmlformats.org/markup-compatibility/2006" xmlns:a14="http://schemas.microsoft.com/office/drawing/2010/main">
      <mc:Choice Requires="a14">
        <xdr:graphicFrame macro="">
          <xdr:nvGraphicFramePr>
            <xdr:cNvPr id="17" name="Ort 4">
              <a:extLst>
                <a:ext uri="{FF2B5EF4-FFF2-40B4-BE49-F238E27FC236}">
                  <a16:creationId xmlns:a16="http://schemas.microsoft.com/office/drawing/2014/main" id="{F74E09B2-81F7-4FA6-8411-6DFE01BE8432}"/>
                </a:ext>
              </a:extLst>
            </xdr:cNvPr>
            <xdr:cNvGraphicFramePr/>
          </xdr:nvGraphicFramePr>
          <xdr:xfrm>
            <a:off x="0" y="0"/>
            <a:ext cx="0" cy="0"/>
          </xdr:xfrm>
          <a:graphic>
            <a:graphicData uri="http://schemas.microsoft.com/office/drawing/2010/slicer">
              <sle:slicer xmlns:sle="http://schemas.microsoft.com/office/drawing/2010/slicer" name="Ort 4"/>
            </a:graphicData>
          </a:graphic>
        </xdr:graphicFrame>
      </mc:Choice>
      <mc:Fallback xmlns="">
        <xdr:sp macro="" textlink="">
          <xdr:nvSpPr>
            <xdr:cNvPr id="0" name=""/>
            <xdr:cNvSpPr>
              <a:spLocks noTextEdit="1"/>
            </xdr:cNvSpPr>
          </xdr:nvSpPr>
          <xdr:spPr>
            <a:xfrm>
              <a:off x="176400" y="5857875"/>
              <a:ext cx="4143600" cy="26670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176400</xdr:colOff>
      <xdr:row>1</xdr:row>
      <xdr:rowOff>85725</xdr:rowOff>
    </xdr:from>
    <xdr:to>
      <xdr:col>5</xdr:col>
      <xdr:colOff>517620</xdr:colOff>
      <xdr:row>5</xdr:row>
      <xdr:rowOff>57150</xdr:rowOff>
    </xdr:to>
    <mc:AlternateContent xmlns:mc="http://schemas.openxmlformats.org/markup-compatibility/2006" xmlns:a14="http://schemas.microsoft.com/office/drawing/2010/main">
      <mc:Choice Requires="a14">
        <xdr:graphicFrame macro="">
          <xdr:nvGraphicFramePr>
            <xdr:cNvPr id="18" name="Art">
              <a:extLst>
                <a:ext uri="{FF2B5EF4-FFF2-40B4-BE49-F238E27FC236}">
                  <a16:creationId xmlns:a16="http://schemas.microsoft.com/office/drawing/2014/main" id="{5E840BA8-A126-4BDB-93E8-AB3D9410597F}"/>
                </a:ext>
              </a:extLst>
            </xdr:cNvPr>
            <xdr:cNvGraphicFramePr/>
          </xdr:nvGraphicFramePr>
          <xdr:xfrm>
            <a:off x="0" y="0"/>
            <a:ext cx="0" cy="0"/>
          </xdr:xfrm>
          <a:graphic>
            <a:graphicData uri="http://schemas.microsoft.com/office/drawing/2010/slicer">
              <sle:slicer xmlns:sle="http://schemas.microsoft.com/office/drawing/2010/slicer" name="Art"/>
            </a:graphicData>
          </a:graphic>
        </xdr:graphicFrame>
      </mc:Choice>
      <mc:Fallback xmlns="">
        <xdr:sp macro="" textlink="">
          <xdr:nvSpPr>
            <xdr:cNvPr id="0" name=""/>
            <xdr:cNvSpPr>
              <a:spLocks noTextEdit="1"/>
            </xdr:cNvSpPr>
          </xdr:nvSpPr>
          <xdr:spPr>
            <a:xfrm>
              <a:off x="176400" y="209550"/>
              <a:ext cx="4143600" cy="74295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176400</xdr:colOff>
      <xdr:row>6</xdr:row>
      <xdr:rowOff>144100</xdr:rowOff>
    </xdr:from>
    <xdr:to>
      <xdr:col>5</xdr:col>
      <xdr:colOff>517620</xdr:colOff>
      <xdr:row>20</xdr:row>
      <xdr:rowOff>170905</xdr:rowOff>
    </xdr:to>
    <mc:AlternateContent xmlns:mc="http://schemas.openxmlformats.org/markup-compatibility/2006" xmlns:a14="http://schemas.microsoft.com/office/drawing/2010/main">
      <mc:Choice Requires="a14">
        <xdr:graphicFrame macro="">
          <xdr:nvGraphicFramePr>
            <xdr:cNvPr id="19" name="Kategorie 4">
              <a:extLst>
                <a:ext uri="{FF2B5EF4-FFF2-40B4-BE49-F238E27FC236}">
                  <a16:creationId xmlns:a16="http://schemas.microsoft.com/office/drawing/2014/main" id="{5951DE51-3182-448B-B2E2-33C903068F57}"/>
                </a:ext>
              </a:extLst>
            </xdr:cNvPr>
            <xdr:cNvGraphicFramePr/>
          </xdr:nvGraphicFramePr>
          <xdr:xfrm>
            <a:off x="0" y="0"/>
            <a:ext cx="0" cy="0"/>
          </xdr:xfrm>
          <a:graphic>
            <a:graphicData uri="http://schemas.microsoft.com/office/drawing/2010/slicer">
              <sle:slicer xmlns:sle="http://schemas.microsoft.com/office/drawing/2010/slicer" name="Kategorie 4"/>
            </a:graphicData>
          </a:graphic>
        </xdr:graphicFrame>
      </mc:Choice>
      <mc:Fallback xmlns="">
        <xdr:sp macro="" textlink="">
          <xdr:nvSpPr>
            <xdr:cNvPr id="0" name=""/>
            <xdr:cNvSpPr>
              <a:spLocks noTextEdit="1"/>
            </xdr:cNvSpPr>
          </xdr:nvSpPr>
          <xdr:spPr>
            <a:xfrm>
              <a:off x="176400" y="1268050"/>
              <a:ext cx="4143600" cy="287287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13</xdr:col>
      <xdr:colOff>904875</xdr:colOff>
      <xdr:row>18</xdr:row>
      <xdr:rowOff>95250</xdr:rowOff>
    </xdr:from>
    <xdr:to>
      <xdr:col>22</xdr:col>
      <xdr:colOff>208350</xdr:colOff>
      <xdr:row>29</xdr:row>
      <xdr:rowOff>117825</xdr:rowOff>
    </xdr:to>
    <xdr:graphicFrame macro="">
      <xdr:nvGraphicFramePr>
        <xdr:cNvPr id="21" name="Diagramm 20">
          <a:extLst>
            <a:ext uri="{FF2B5EF4-FFF2-40B4-BE49-F238E27FC236}">
              <a16:creationId xmlns:a16="http://schemas.microsoft.com/office/drawing/2014/main" id="{404EF957-C119-4D34-BA31-68B0D89A2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666750</xdr:colOff>
      <xdr:row>30</xdr:row>
      <xdr:rowOff>152400</xdr:rowOff>
    </xdr:from>
    <xdr:to>
      <xdr:col>14</xdr:col>
      <xdr:colOff>3000</xdr:colOff>
      <xdr:row>44</xdr:row>
      <xdr:rowOff>70200</xdr:rowOff>
    </xdr:to>
    <xdr:graphicFrame macro="">
      <xdr:nvGraphicFramePr>
        <xdr:cNvPr id="22" name="Diagramm 21">
          <a:extLst>
            <a:ext uri="{FF2B5EF4-FFF2-40B4-BE49-F238E27FC236}">
              <a16:creationId xmlns:a16="http://schemas.microsoft.com/office/drawing/2014/main" id="{C644555D-6991-4AB3-B0BD-8783F3372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47625</xdr:colOff>
      <xdr:row>30</xdr:row>
      <xdr:rowOff>152400</xdr:rowOff>
    </xdr:from>
    <xdr:to>
      <xdr:col>22</xdr:col>
      <xdr:colOff>326850</xdr:colOff>
      <xdr:row>44</xdr:row>
      <xdr:rowOff>70200</xdr:rowOff>
    </xdr:to>
    <xdr:graphicFrame macro="">
      <xdr:nvGraphicFramePr>
        <xdr:cNvPr id="23" name="Diagramm 22">
          <a:extLst>
            <a:ext uri="{FF2B5EF4-FFF2-40B4-BE49-F238E27FC236}">
              <a16:creationId xmlns:a16="http://schemas.microsoft.com/office/drawing/2014/main" id="{8935ECE8-2445-4907-B8FA-197EBA214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502921</xdr:colOff>
      <xdr:row>0</xdr:row>
      <xdr:rowOff>26670</xdr:rowOff>
    </xdr:from>
    <xdr:to>
      <xdr:col>12</xdr:col>
      <xdr:colOff>626746</xdr:colOff>
      <xdr:row>27</xdr:row>
      <xdr:rowOff>171450</xdr:rowOff>
    </xdr:to>
    <xdr:pic>
      <xdr:nvPicPr>
        <xdr:cNvPr id="2" name="Grafik 1">
          <a:extLst>
            <a:ext uri="{FF2B5EF4-FFF2-40B4-BE49-F238E27FC236}">
              <a16:creationId xmlns:a16="http://schemas.microsoft.com/office/drawing/2014/main" id="{509B32F0-B8A5-4C3C-9303-DA289A1F7007}"/>
            </a:ext>
          </a:extLst>
        </xdr:cNvPr>
        <xdr:cNvPicPr>
          <a:picLocks noChangeAspect="1"/>
        </xdr:cNvPicPr>
      </xdr:nvPicPr>
      <xdr:blipFill rotWithShape="1">
        <a:blip xmlns:r="http://schemas.openxmlformats.org/officeDocument/2006/relationships" r:embed="rId1"/>
        <a:srcRect t="6086" b="14390"/>
        <a:stretch>
          <a:fillRect/>
        </a:stretch>
      </xdr:blipFill>
      <xdr:spPr>
        <a:xfrm>
          <a:off x="5074921" y="26670"/>
          <a:ext cx="4695825" cy="5431155"/>
        </a:xfrm>
        <a:prstGeom prst="rect">
          <a:avLst/>
        </a:prstGeom>
      </xdr:spPr>
    </xdr:pic>
    <xdr:clientData/>
  </xdr:twoCellAnchor>
  <xdr:twoCellAnchor>
    <xdr:from>
      <xdr:col>18</xdr:col>
      <xdr:colOff>0</xdr:colOff>
      <xdr:row>46</xdr:row>
      <xdr:rowOff>0</xdr:rowOff>
    </xdr:from>
    <xdr:to>
      <xdr:col>21</xdr:col>
      <xdr:colOff>28575</xdr:colOff>
      <xdr:row>48</xdr:row>
      <xdr:rowOff>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85622EA4-90DE-44C5-8620-E789E5481AE6}"/>
            </a:ext>
          </a:extLst>
        </xdr:cNvPr>
        <xdr:cNvSpPr/>
      </xdr:nvSpPr>
      <xdr:spPr>
        <a:xfrm>
          <a:off x="14154150" y="8915400"/>
          <a:ext cx="2266950" cy="381000"/>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19</xdr:col>
      <xdr:colOff>76806</xdr:colOff>
      <xdr:row>1</xdr:row>
      <xdr:rowOff>36195</xdr:rowOff>
    </xdr:from>
    <xdr:to>
      <xdr:col>22</xdr:col>
      <xdr:colOff>132570</xdr:colOff>
      <xdr:row>3</xdr:row>
      <xdr:rowOff>118554</xdr:rowOff>
    </xdr:to>
    <xdr:pic>
      <xdr:nvPicPr>
        <xdr:cNvPr id="4" name="Grafik 3">
          <a:extLst>
            <a:ext uri="{FF2B5EF4-FFF2-40B4-BE49-F238E27FC236}">
              <a16:creationId xmlns:a16="http://schemas.microsoft.com/office/drawing/2014/main" id="{3E6A2DAE-BBDA-4543-8E8F-4643AC7817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307281" y="160020"/>
          <a:ext cx="1979814" cy="463359"/>
        </a:xfrm>
        <a:prstGeom prst="rect">
          <a:avLst/>
        </a:prstGeom>
      </xdr:spPr>
    </xdr:pic>
    <xdr:clientData/>
  </xdr:twoCellAnchor>
  <xdr:twoCellAnchor>
    <xdr:from>
      <xdr:col>15</xdr:col>
      <xdr:colOff>171450</xdr:colOff>
      <xdr:row>18</xdr:row>
      <xdr:rowOff>38100</xdr:rowOff>
    </xdr:from>
    <xdr:to>
      <xdr:col>20</xdr:col>
      <xdr:colOff>476250</xdr:colOff>
      <xdr:row>19</xdr:row>
      <xdr:rowOff>140970</xdr:rowOff>
    </xdr:to>
    <xdr:sp macro="" textlink="'Pivot Tourismus'!$B$2">
      <xdr:nvSpPr>
        <xdr:cNvPr id="5" name="Textfeld 4">
          <a:extLst>
            <a:ext uri="{FF2B5EF4-FFF2-40B4-BE49-F238E27FC236}">
              <a16:creationId xmlns:a16="http://schemas.microsoft.com/office/drawing/2014/main" id="{7C07588F-7271-4161-992E-DE3FA8FE7EA8}"/>
            </a:ext>
          </a:extLst>
        </xdr:cNvPr>
        <xdr:cNvSpPr txBox="1"/>
      </xdr:nvSpPr>
      <xdr:spPr>
        <a:xfrm>
          <a:off x="11887200" y="3609975"/>
          <a:ext cx="4219575" cy="3028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B768221-BA93-4B9F-A69A-4BF24DDAF937}" type="TxLink">
            <a:rPr lang="en-US" sz="1600" b="1" i="0" u="none" strike="noStrike">
              <a:solidFill>
                <a:sysClr val="windowText" lastClr="000000"/>
              </a:solidFill>
              <a:latin typeface="Arial" panose="020B0604020202020204" pitchFamily="34" charset="0"/>
              <a:ea typeface="Calibri"/>
              <a:cs typeface="Arial" panose="020B0604020202020204" pitchFamily="34" charset="0"/>
            </a:rPr>
            <a:pPr algn="ctr"/>
            <a:t>Stadt Ingolstadt</a:t>
          </a:fld>
          <a:endParaRPr lang="de-DE" sz="48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5</xdr:col>
      <xdr:colOff>617220</xdr:colOff>
      <xdr:row>0</xdr:row>
      <xdr:rowOff>87630</xdr:rowOff>
    </xdr:from>
    <xdr:to>
      <xdr:col>13</xdr:col>
      <xdr:colOff>693420</xdr:colOff>
      <xdr:row>30</xdr:row>
      <xdr:rowOff>28575</xdr:rowOff>
    </xdr:to>
    <xdr:sp macro="" textlink="">
      <xdr:nvSpPr>
        <xdr:cNvPr id="6" name="Rechteck 5">
          <a:extLst>
            <a:ext uri="{FF2B5EF4-FFF2-40B4-BE49-F238E27FC236}">
              <a16:creationId xmlns:a16="http://schemas.microsoft.com/office/drawing/2014/main" id="{FCBCF53E-32E5-4C55-9C3C-0A33747DB5F8}"/>
            </a:ext>
          </a:extLst>
        </xdr:cNvPr>
        <xdr:cNvSpPr/>
      </xdr:nvSpPr>
      <xdr:spPr>
        <a:xfrm>
          <a:off x="4427220" y="87630"/>
          <a:ext cx="6172200" cy="5808345"/>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748665</xdr:colOff>
      <xdr:row>0</xdr:row>
      <xdr:rowOff>87630</xdr:rowOff>
    </xdr:from>
    <xdr:to>
      <xdr:col>22</xdr:col>
      <xdr:colOff>354330</xdr:colOff>
      <xdr:row>30</xdr:row>
      <xdr:rowOff>27855</xdr:rowOff>
    </xdr:to>
    <xdr:sp macro="" textlink="">
      <xdr:nvSpPr>
        <xdr:cNvPr id="7" name="Rechteck 6">
          <a:extLst>
            <a:ext uri="{FF2B5EF4-FFF2-40B4-BE49-F238E27FC236}">
              <a16:creationId xmlns:a16="http://schemas.microsoft.com/office/drawing/2014/main" id="{38A345AA-FDFD-4452-8BC1-451F038C2260}"/>
            </a:ext>
          </a:extLst>
        </xdr:cNvPr>
        <xdr:cNvSpPr/>
      </xdr:nvSpPr>
      <xdr:spPr>
        <a:xfrm>
          <a:off x="10654665" y="87630"/>
          <a:ext cx="6854190" cy="5807625"/>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87630</xdr:colOff>
      <xdr:row>0</xdr:row>
      <xdr:rowOff>87630</xdr:rowOff>
    </xdr:from>
    <xdr:to>
      <xdr:col>5</xdr:col>
      <xdr:colOff>561975</xdr:colOff>
      <xdr:row>45</xdr:row>
      <xdr:rowOff>14205</xdr:rowOff>
    </xdr:to>
    <xdr:sp macro="" textlink="">
      <xdr:nvSpPr>
        <xdr:cNvPr id="8" name="Rechteck 7">
          <a:extLst>
            <a:ext uri="{FF2B5EF4-FFF2-40B4-BE49-F238E27FC236}">
              <a16:creationId xmlns:a16="http://schemas.microsoft.com/office/drawing/2014/main" id="{029209D1-85B1-4235-BBEF-68A14A9E6559}"/>
            </a:ext>
          </a:extLst>
        </xdr:cNvPr>
        <xdr:cNvSpPr/>
      </xdr:nvSpPr>
      <xdr:spPr>
        <a:xfrm>
          <a:off x="87630" y="87630"/>
          <a:ext cx="4284345" cy="864195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619125</xdr:colOff>
      <xdr:row>30</xdr:row>
      <xdr:rowOff>95251</xdr:rowOff>
    </xdr:from>
    <xdr:to>
      <xdr:col>22</xdr:col>
      <xdr:colOff>361950</xdr:colOff>
      <xdr:row>45</xdr:row>
      <xdr:rowOff>1</xdr:rowOff>
    </xdr:to>
    <xdr:sp macro="" textlink="">
      <xdr:nvSpPr>
        <xdr:cNvPr id="9" name="Rechteck 8">
          <a:extLst>
            <a:ext uri="{FF2B5EF4-FFF2-40B4-BE49-F238E27FC236}">
              <a16:creationId xmlns:a16="http://schemas.microsoft.com/office/drawing/2014/main" id="{A3CA85FF-85A3-4246-AF15-D3C037C690A0}"/>
            </a:ext>
          </a:extLst>
        </xdr:cNvPr>
        <xdr:cNvSpPr/>
      </xdr:nvSpPr>
      <xdr:spPr>
        <a:xfrm>
          <a:off x="4429125" y="5962651"/>
          <a:ext cx="13087350" cy="276225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895350</xdr:colOff>
      <xdr:row>19</xdr:row>
      <xdr:rowOff>9525</xdr:rowOff>
    </xdr:from>
    <xdr:to>
      <xdr:col>22</xdr:col>
      <xdr:colOff>198825</xdr:colOff>
      <xdr:row>30</xdr:row>
      <xdr:rowOff>41625</xdr:rowOff>
    </xdr:to>
    <xdr:graphicFrame macro="">
      <xdr:nvGraphicFramePr>
        <xdr:cNvPr id="17" name="Zeitreihe">
          <a:extLst>
            <a:ext uri="{FF2B5EF4-FFF2-40B4-BE49-F238E27FC236}">
              <a16:creationId xmlns:a16="http://schemas.microsoft.com/office/drawing/2014/main" id="{6757732D-1279-48D2-87E1-189EFF7C3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157350</xdr:colOff>
      <xdr:row>20</xdr:row>
      <xdr:rowOff>181651</xdr:rowOff>
    </xdr:from>
    <xdr:to>
      <xdr:col>5</xdr:col>
      <xdr:colOff>490950</xdr:colOff>
      <xdr:row>27</xdr:row>
      <xdr:rowOff>32551</xdr:rowOff>
    </xdr:to>
    <mc:AlternateContent xmlns:mc="http://schemas.openxmlformats.org/markup-compatibility/2006" xmlns:a14="http://schemas.microsoft.com/office/drawing/2010/main">
      <mc:Choice Requires="a14">
        <xdr:graphicFrame macro="">
          <xdr:nvGraphicFramePr>
            <xdr:cNvPr id="18" name="Jahr 5">
              <a:extLst>
                <a:ext uri="{FF2B5EF4-FFF2-40B4-BE49-F238E27FC236}">
                  <a16:creationId xmlns:a16="http://schemas.microsoft.com/office/drawing/2014/main" id="{E284A930-FCEC-40B8-8908-ABE5A776C80F}"/>
                </a:ext>
              </a:extLst>
            </xdr:cNvPr>
            <xdr:cNvGraphicFramePr/>
          </xdr:nvGraphicFramePr>
          <xdr:xfrm>
            <a:off x="0" y="0"/>
            <a:ext cx="0" cy="0"/>
          </xdr:xfrm>
          <a:graphic>
            <a:graphicData uri="http://schemas.microsoft.com/office/drawing/2010/slicer">
              <sle:slicer xmlns:sle="http://schemas.microsoft.com/office/drawing/2010/slicer" name="Jahr 5"/>
            </a:graphicData>
          </a:graphic>
        </xdr:graphicFrame>
      </mc:Choice>
      <mc:Fallback xmlns="">
        <xdr:sp macro="" textlink="">
          <xdr:nvSpPr>
            <xdr:cNvPr id="0" name=""/>
            <xdr:cNvSpPr>
              <a:spLocks noTextEdit="1"/>
            </xdr:cNvSpPr>
          </xdr:nvSpPr>
          <xdr:spPr>
            <a:xfrm>
              <a:off x="157350" y="4134526"/>
              <a:ext cx="4143600" cy="1184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176400</xdr:colOff>
      <xdr:row>29</xdr:row>
      <xdr:rowOff>81825</xdr:rowOff>
    </xdr:from>
    <xdr:to>
      <xdr:col>5</xdr:col>
      <xdr:colOff>510000</xdr:colOff>
      <xdr:row>42</xdr:row>
      <xdr:rowOff>157725</xdr:rowOff>
    </xdr:to>
    <mc:AlternateContent xmlns:mc="http://schemas.openxmlformats.org/markup-compatibility/2006" xmlns:a14="http://schemas.microsoft.com/office/drawing/2010/main">
      <mc:Choice Requires="a14">
        <xdr:graphicFrame macro="">
          <xdr:nvGraphicFramePr>
            <xdr:cNvPr id="19" name="Ort 5">
              <a:extLst>
                <a:ext uri="{FF2B5EF4-FFF2-40B4-BE49-F238E27FC236}">
                  <a16:creationId xmlns:a16="http://schemas.microsoft.com/office/drawing/2014/main" id="{8BE54B00-1A8C-49FF-8439-BB7ACD24E45D}"/>
                </a:ext>
              </a:extLst>
            </xdr:cNvPr>
            <xdr:cNvGraphicFramePr/>
          </xdr:nvGraphicFramePr>
          <xdr:xfrm>
            <a:off x="0" y="0"/>
            <a:ext cx="0" cy="0"/>
          </xdr:xfrm>
          <a:graphic>
            <a:graphicData uri="http://schemas.microsoft.com/office/drawing/2010/slicer">
              <sle:slicer xmlns:sle="http://schemas.microsoft.com/office/drawing/2010/slicer" name="Ort 5"/>
            </a:graphicData>
          </a:graphic>
        </xdr:graphicFrame>
      </mc:Choice>
      <mc:Fallback xmlns="">
        <xdr:sp macro="" textlink="">
          <xdr:nvSpPr>
            <xdr:cNvPr id="0" name=""/>
            <xdr:cNvSpPr>
              <a:spLocks noTextEdit="1"/>
            </xdr:cNvSpPr>
          </xdr:nvSpPr>
          <xdr:spPr>
            <a:xfrm>
              <a:off x="176400" y="5749200"/>
              <a:ext cx="4143600" cy="25524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176400</xdr:colOff>
      <xdr:row>2</xdr:row>
      <xdr:rowOff>45675</xdr:rowOff>
    </xdr:from>
    <xdr:to>
      <xdr:col>5</xdr:col>
      <xdr:colOff>510000</xdr:colOff>
      <xdr:row>18</xdr:row>
      <xdr:rowOff>141901</xdr:rowOff>
    </xdr:to>
    <mc:AlternateContent xmlns:mc="http://schemas.openxmlformats.org/markup-compatibility/2006" xmlns:a14="http://schemas.microsoft.com/office/drawing/2010/main">
      <mc:Choice Requires="a14">
        <xdr:graphicFrame macro="">
          <xdr:nvGraphicFramePr>
            <xdr:cNvPr id="20" name="Kategorie 5">
              <a:extLst>
                <a:ext uri="{FF2B5EF4-FFF2-40B4-BE49-F238E27FC236}">
                  <a16:creationId xmlns:a16="http://schemas.microsoft.com/office/drawing/2014/main" id="{AC5B9523-D3AA-45B7-A52F-974C3186C718}"/>
                </a:ext>
              </a:extLst>
            </xdr:cNvPr>
            <xdr:cNvGraphicFramePr/>
          </xdr:nvGraphicFramePr>
          <xdr:xfrm>
            <a:off x="0" y="0"/>
            <a:ext cx="0" cy="0"/>
          </xdr:xfrm>
          <a:graphic>
            <a:graphicData uri="http://schemas.microsoft.com/office/drawing/2010/slicer">
              <sle:slicer xmlns:sle="http://schemas.microsoft.com/office/drawing/2010/slicer" name="Kategorie 5"/>
            </a:graphicData>
          </a:graphic>
        </xdr:graphicFrame>
      </mc:Choice>
      <mc:Fallback xmlns="">
        <xdr:sp macro="" textlink="">
          <xdr:nvSpPr>
            <xdr:cNvPr id="0" name=""/>
            <xdr:cNvSpPr>
              <a:spLocks noTextEdit="1"/>
            </xdr:cNvSpPr>
          </xdr:nvSpPr>
          <xdr:spPr>
            <a:xfrm>
              <a:off x="176400" y="360000"/>
              <a:ext cx="4143600" cy="334425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600075</xdr:colOff>
      <xdr:row>31</xdr:row>
      <xdr:rowOff>66675</xdr:rowOff>
    </xdr:from>
    <xdr:to>
      <xdr:col>13</xdr:col>
      <xdr:colOff>984075</xdr:colOff>
      <xdr:row>44</xdr:row>
      <xdr:rowOff>174975</xdr:rowOff>
    </xdr:to>
    <xdr:graphicFrame macro="">
      <xdr:nvGraphicFramePr>
        <xdr:cNvPr id="10" name="Diagramm 9">
          <a:extLst>
            <a:ext uri="{FF2B5EF4-FFF2-40B4-BE49-F238E27FC236}">
              <a16:creationId xmlns:a16="http://schemas.microsoft.com/office/drawing/2014/main" id="{0DE11442-1AEB-465F-AF51-2B28298640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114300</xdr:colOff>
      <xdr:row>31</xdr:row>
      <xdr:rowOff>66675</xdr:rowOff>
    </xdr:from>
    <xdr:to>
      <xdr:col>22</xdr:col>
      <xdr:colOff>393525</xdr:colOff>
      <xdr:row>44</xdr:row>
      <xdr:rowOff>174975</xdr:rowOff>
    </xdr:to>
    <xdr:graphicFrame macro="">
      <xdr:nvGraphicFramePr>
        <xdr:cNvPr id="11" name="Diagramm 10">
          <a:extLst>
            <a:ext uri="{FF2B5EF4-FFF2-40B4-BE49-F238E27FC236}">
              <a16:creationId xmlns:a16="http://schemas.microsoft.com/office/drawing/2014/main" id="{5AA0AE62-6815-4323-9F0F-9C2071E11E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409575</xdr:colOff>
      <xdr:row>31</xdr:row>
      <xdr:rowOff>9525</xdr:rowOff>
    </xdr:from>
    <xdr:to>
      <xdr:col>17</xdr:col>
      <xdr:colOff>190500</xdr:colOff>
      <xdr:row>32</xdr:row>
      <xdr:rowOff>85725</xdr:rowOff>
    </xdr:to>
    <xdr:sp macro="" textlink="">
      <xdr:nvSpPr>
        <xdr:cNvPr id="12" name="Textfeld 11">
          <a:extLst>
            <a:ext uri="{FF2B5EF4-FFF2-40B4-BE49-F238E27FC236}">
              <a16:creationId xmlns:a16="http://schemas.microsoft.com/office/drawing/2014/main" id="{5DA891C0-CE55-CDD3-A52E-7690CA85FD1B}"/>
            </a:ext>
          </a:extLst>
        </xdr:cNvPr>
        <xdr:cNvSpPr txBox="1"/>
      </xdr:nvSpPr>
      <xdr:spPr>
        <a:xfrm>
          <a:off x="8029575" y="6057900"/>
          <a:ext cx="5400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b="1">
              <a:solidFill>
                <a:sysClr val="windowText" lastClr="000000"/>
              </a:solidFill>
              <a:latin typeface="Arial" panose="020B0604020202020204" pitchFamily="34" charset="0"/>
              <a:cs typeface="Arial" panose="020B0604020202020204" pitchFamily="34" charset="0"/>
            </a:rPr>
            <a:t>Entwicklung</a:t>
          </a:r>
          <a:r>
            <a:rPr lang="de-DE" sz="1600" b="1" baseline="0">
              <a:solidFill>
                <a:sysClr val="windowText" lastClr="000000"/>
              </a:solidFill>
              <a:latin typeface="Arial" panose="020B0604020202020204" pitchFamily="34" charset="0"/>
              <a:cs typeface="Arial" panose="020B0604020202020204" pitchFamily="34" charset="0"/>
            </a:rPr>
            <a:t> des Tourismus (2020-2024)</a:t>
          </a:r>
          <a:endParaRPr lang="de-DE" sz="16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128587</xdr:rowOff>
    </xdr:from>
    <xdr:to>
      <xdr:col>4</xdr:col>
      <xdr:colOff>304800</xdr:colOff>
      <xdr:row>28</xdr:row>
      <xdr:rowOff>14287</xdr:rowOff>
    </xdr:to>
    <xdr:graphicFrame macro="">
      <xdr:nvGraphicFramePr>
        <xdr:cNvPr id="5" name="Diagramm 4">
          <a:extLst>
            <a:ext uri="{FF2B5EF4-FFF2-40B4-BE49-F238E27FC236}">
              <a16:creationId xmlns:a16="http://schemas.microsoft.com/office/drawing/2014/main" id="{6B509FB9-DADB-ADBA-C32E-A3253BE477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1485900</xdr:colOff>
      <xdr:row>19</xdr:row>
      <xdr:rowOff>52387</xdr:rowOff>
    </xdr:from>
    <xdr:to>
      <xdr:col>17</xdr:col>
      <xdr:colOff>219075</xdr:colOff>
      <xdr:row>33</xdr:row>
      <xdr:rowOff>128587</xdr:rowOff>
    </xdr:to>
    <xdr:graphicFrame macro="">
      <xdr:nvGraphicFramePr>
        <xdr:cNvPr id="6" name="Diagramm 5">
          <a:extLst>
            <a:ext uri="{FF2B5EF4-FFF2-40B4-BE49-F238E27FC236}">
              <a16:creationId xmlns:a16="http://schemas.microsoft.com/office/drawing/2014/main" id="{4C99C5B2-C2A3-C4ED-5746-98CD27F73F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80962</xdr:colOff>
      <xdr:row>18</xdr:row>
      <xdr:rowOff>52387</xdr:rowOff>
    </xdr:from>
    <xdr:to>
      <xdr:col>23</xdr:col>
      <xdr:colOff>109537</xdr:colOff>
      <xdr:row>32</xdr:row>
      <xdr:rowOff>128587</xdr:rowOff>
    </xdr:to>
    <xdr:graphicFrame macro="">
      <xdr:nvGraphicFramePr>
        <xdr:cNvPr id="7" name="Diagramm 6">
          <a:extLst>
            <a:ext uri="{FF2B5EF4-FFF2-40B4-BE49-F238E27FC236}">
              <a16:creationId xmlns:a16="http://schemas.microsoft.com/office/drawing/2014/main" id="{30235DAC-8C74-05C3-72F8-ADAB752040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xdr:row>
      <xdr:rowOff>38100</xdr:rowOff>
    </xdr:from>
    <xdr:to>
      <xdr:col>4</xdr:col>
      <xdr:colOff>304800</xdr:colOff>
      <xdr:row>26</xdr:row>
      <xdr:rowOff>114300</xdr:rowOff>
    </xdr:to>
    <xdr:graphicFrame macro="">
      <xdr:nvGraphicFramePr>
        <xdr:cNvPr id="2" name="Diagramm 1">
          <a:extLst>
            <a:ext uri="{FF2B5EF4-FFF2-40B4-BE49-F238E27FC236}">
              <a16:creationId xmlns:a16="http://schemas.microsoft.com/office/drawing/2014/main" id="{EF394C8E-19BF-05E8-9ABB-17DFA32EA6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423862</xdr:colOff>
      <xdr:row>16</xdr:row>
      <xdr:rowOff>109537</xdr:rowOff>
    </xdr:from>
    <xdr:to>
      <xdr:col>10</xdr:col>
      <xdr:colOff>319087</xdr:colOff>
      <xdr:row>30</xdr:row>
      <xdr:rowOff>185737</xdr:rowOff>
    </xdr:to>
    <xdr:graphicFrame macro="">
      <xdr:nvGraphicFramePr>
        <xdr:cNvPr id="3" name="Diagramm 2">
          <a:extLst>
            <a:ext uri="{FF2B5EF4-FFF2-40B4-BE49-F238E27FC236}">
              <a16:creationId xmlns:a16="http://schemas.microsoft.com/office/drawing/2014/main" id="{F1E7770E-4749-0E1C-BE51-87906BCD58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xdr:row>
      <xdr:rowOff>27622</xdr:rowOff>
    </xdr:from>
    <xdr:to>
      <xdr:col>4</xdr:col>
      <xdr:colOff>243840</xdr:colOff>
      <xdr:row>29</xdr:row>
      <xdr:rowOff>54292</xdr:rowOff>
    </xdr:to>
    <xdr:graphicFrame macro="">
      <xdr:nvGraphicFramePr>
        <xdr:cNvPr id="2" name="Diagramm 1">
          <a:extLst>
            <a:ext uri="{FF2B5EF4-FFF2-40B4-BE49-F238E27FC236}">
              <a16:creationId xmlns:a16="http://schemas.microsoft.com/office/drawing/2014/main" id="{D9489DA6-CA0D-1BFE-965A-D6E4900F3E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192405</xdr:colOff>
      <xdr:row>21</xdr:row>
      <xdr:rowOff>180022</xdr:rowOff>
    </xdr:from>
    <xdr:to>
      <xdr:col>13</xdr:col>
      <xdr:colOff>20955</xdr:colOff>
      <xdr:row>37</xdr:row>
      <xdr:rowOff>25717</xdr:rowOff>
    </xdr:to>
    <xdr:graphicFrame macro="">
      <xdr:nvGraphicFramePr>
        <xdr:cNvPr id="7" name="Diagramm 6">
          <a:extLst>
            <a:ext uri="{FF2B5EF4-FFF2-40B4-BE49-F238E27FC236}">
              <a16:creationId xmlns:a16="http://schemas.microsoft.com/office/drawing/2014/main" id="{9F7459DD-2918-945C-A82B-041F3FB72A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116205</xdr:colOff>
      <xdr:row>21</xdr:row>
      <xdr:rowOff>8572</xdr:rowOff>
    </xdr:from>
    <xdr:to>
      <xdr:col>21</xdr:col>
      <xdr:colOff>20955</xdr:colOff>
      <xdr:row>36</xdr:row>
      <xdr:rowOff>35242</xdr:rowOff>
    </xdr:to>
    <xdr:graphicFrame macro="">
      <xdr:nvGraphicFramePr>
        <xdr:cNvPr id="8" name="Diagramm 7">
          <a:extLst>
            <a:ext uri="{FF2B5EF4-FFF2-40B4-BE49-F238E27FC236}">
              <a16:creationId xmlns:a16="http://schemas.microsoft.com/office/drawing/2014/main" id="{83784287-06F1-DA31-1B96-40DDD2BBC0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129540</xdr:colOff>
      <xdr:row>22</xdr:row>
      <xdr:rowOff>66675</xdr:rowOff>
    </xdr:from>
    <xdr:to>
      <xdr:col>4</xdr:col>
      <xdr:colOff>55245</xdr:colOff>
      <xdr:row>37</xdr:row>
      <xdr:rowOff>93345</xdr:rowOff>
    </xdr:to>
    <xdr:graphicFrame macro="">
      <xdr:nvGraphicFramePr>
        <xdr:cNvPr id="2" name="Diagramm 1">
          <a:extLst>
            <a:ext uri="{FF2B5EF4-FFF2-40B4-BE49-F238E27FC236}">
              <a16:creationId xmlns:a16="http://schemas.microsoft.com/office/drawing/2014/main" id="{5959F6F3-97A4-E175-971F-1B59DA5932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835342</xdr:colOff>
      <xdr:row>21</xdr:row>
      <xdr:rowOff>168592</xdr:rowOff>
    </xdr:from>
    <xdr:to>
      <xdr:col>9</xdr:col>
      <xdr:colOff>143827</xdr:colOff>
      <xdr:row>37</xdr:row>
      <xdr:rowOff>20002</xdr:rowOff>
    </xdr:to>
    <xdr:graphicFrame macro="">
      <xdr:nvGraphicFramePr>
        <xdr:cNvPr id="3" name="Diagramm 2">
          <a:extLst>
            <a:ext uri="{FF2B5EF4-FFF2-40B4-BE49-F238E27FC236}">
              <a16:creationId xmlns:a16="http://schemas.microsoft.com/office/drawing/2014/main" id="{054E3825-709D-BDD6-E00C-EF6ED15DB1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100012</xdr:colOff>
      <xdr:row>14</xdr:row>
      <xdr:rowOff>4762</xdr:rowOff>
    </xdr:from>
    <xdr:to>
      <xdr:col>4</xdr:col>
      <xdr:colOff>404812</xdr:colOff>
      <xdr:row>28</xdr:row>
      <xdr:rowOff>80962</xdr:rowOff>
    </xdr:to>
    <xdr:graphicFrame macro="">
      <xdr:nvGraphicFramePr>
        <xdr:cNvPr id="2" name="Diagramm 1">
          <a:extLst>
            <a:ext uri="{FF2B5EF4-FFF2-40B4-BE49-F238E27FC236}">
              <a16:creationId xmlns:a16="http://schemas.microsoft.com/office/drawing/2014/main" id="{B30B19B4-A811-79D6-502A-30D2D0E3C3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xdr:colOff>
      <xdr:row>24</xdr:row>
      <xdr:rowOff>23812</xdr:rowOff>
    </xdr:from>
    <xdr:to>
      <xdr:col>15</xdr:col>
      <xdr:colOff>1028700</xdr:colOff>
      <xdr:row>40</xdr:row>
      <xdr:rowOff>152400</xdr:rowOff>
    </xdr:to>
    <xdr:graphicFrame macro="">
      <xdr:nvGraphicFramePr>
        <xdr:cNvPr id="7" name="Diagramm 6">
          <a:extLst>
            <a:ext uri="{FF2B5EF4-FFF2-40B4-BE49-F238E27FC236}">
              <a16:creationId xmlns:a16="http://schemas.microsoft.com/office/drawing/2014/main" id="{ABCB4B95-1F21-8F00-768E-3F562E178B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490537</xdr:colOff>
      <xdr:row>25</xdr:row>
      <xdr:rowOff>71437</xdr:rowOff>
    </xdr:from>
    <xdr:to>
      <xdr:col>20</xdr:col>
      <xdr:colOff>195262</xdr:colOff>
      <xdr:row>39</xdr:row>
      <xdr:rowOff>147637</xdr:rowOff>
    </xdr:to>
    <xdr:graphicFrame macro="">
      <xdr:nvGraphicFramePr>
        <xdr:cNvPr id="8" name="Diagramm 7">
          <a:extLst>
            <a:ext uri="{FF2B5EF4-FFF2-40B4-BE49-F238E27FC236}">
              <a16:creationId xmlns:a16="http://schemas.microsoft.com/office/drawing/2014/main" id="{64FB7BCF-D443-E11E-52E6-71802B9756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13</xdr:row>
      <xdr:rowOff>0</xdr:rowOff>
    </xdr:from>
    <xdr:to>
      <xdr:col>3</xdr:col>
      <xdr:colOff>590550</xdr:colOff>
      <xdr:row>27</xdr:row>
      <xdr:rowOff>76200</xdr:rowOff>
    </xdr:to>
    <xdr:graphicFrame macro="">
      <xdr:nvGraphicFramePr>
        <xdr:cNvPr id="2" name="Zeitreihe">
          <a:extLst>
            <a:ext uri="{FF2B5EF4-FFF2-40B4-BE49-F238E27FC236}">
              <a16:creationId xmlns:a16="http://schemas.microsoft.com/office/drawing/2014/main" id="{B4A60537-F097-9B40-B992-F4A99D7D6C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114300</xdr:colOff>
      <xdr:row>24</xdr:row>
      <xdr:rowOff>147637</xdr:rowOff>
    </xdr:from>
    <xdr:to>
      <xdr:col>13</xdr:col>
      <xdr:colOff>266700</xdr:colOff>
      <xdr:row>39</xdr:row>
      <xdr:rowOff>33337</xdr:rowOff>
    </xdr:to>
    <xdr:graphicFrame macro="">
      <xdr:nvGraphicFramePr>
        <xdr:cNvPr id="3" name="Diagramm 2">
          <a:extLst>
            <a:ext uri="{FF2B5EF4-FFF2-40B4-BE49-F238E27FC236}">
              <a16:creationId xmlns:a16="http://schemas.microsoft.com/office/drawing/2014/main" id="{2C5E6BB0-910A-7EEC-7164-45C1445212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66675</xdr:colOff>
      <xdr:row>25</xdr:row>
      <xdr:rowOff>42862</xdr:rowOff>
    </xdr:from>
    <xdr:to>
      <xdr:col>19</xdr:col>
      <xdr:colOff>552450</xdr:colOff>
      <xdr:row>39</xdr:row>
      <xdr:rowOff>119062</xdr:rowOff>
    </xdr:to>
    <xdr:graphicFrame macro="">
      <xdr:nvGraphicFramePr>
        <xdr:cNvPr id="4" name="Diagramm 3">
          <a:extLst>
            <a:ext uri="{FF2B5EF4-FFF2-40B4-BE49-F238E27FC236}">
              <a16:creationId xmlns:a16="http://schemas.microsoft.com/office/drawing/2014/main" id="{94D7EFAB-5022-94F8-0572-38D93B6626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5</xdr:row>
      <xdr:rowOff>0</xdr:rowOff>
    </xdr:from>
    <xdr:to>
      <xdr:col>9</xdr:col>
      <xdr:colOff>0</xdr:colOff>
      <xdr:row>8</xdr:row>
      <xdr:rowOff>0</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3F654C7B-74EE-4805-9E87-B4A74947A387}"/>
            </a:ext>
          </a:extLst>
        </xdr:cNvPr>
        <xdr:cNvSpPr/>
      </xdr:nvSpPr>
      <xdr:spPr>
        <a:xfrm>
          <a:off x="1524000" y="952500"/>
          <a:ext cx="5334000" cy="571500"/>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0</xdr:col>
      <xdr:colOff>76200</xdr:colOff>
      <xdr:row>1</xdr:row>
      <xdr:rowOff>0</xdr:rowOff>
    </xdr:from>
    <xdr:to>
      <xdr:col>4</xdr:col>
      <xdr:colOff>76200</xdr:colOff>
      <xdr:row>4</xdr:row>
      <xdr:rowOff>56311</xdr:rowOff>
    </xdr:to>
    <xdr:pic>
      <xdr:nvPicPr>
        <xdr:cNvPr id="2" name="Grafik 1">
          <a:extLst>
            <a:ext uri="{FF2B5EF4-FFF2-40B4-BE49-F238E27FC236}">
              <a16:creationId xmlns:a16="http://schemas.microsoft.com/office/drawing/2014/main" id="{9DD824BD-9979-4586-ADF2-FDBDE67ECB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190500"/>
          <a:ext cx="3048000" cy="637336"/>
        </a:xfrm>
        <a:prstGeom prst="rect">
          <a:avLst/>
        </a:prstGeom>
      </xdr:spPr>
    </xdr:pic>
    <xdr:clientData/>
  </xdr:twoCellAnchor>
  <xdr:twoCellAnchor>
    <xdr:from>
      <xdr:col>1</xdr:col>
      <xdr:colOff>786765</xdr:colOff>
      <xdr:row>9</xdr:row>
      <xdr:rowOff>161925</xdr:rowOff>
    </xdr:from>
    <xdr:to>
      <xdr:col>8</xdr:col>
      <xdr:colOff>786765</xdr:colOff>
      <xdr:row>12</xdr:row>
      <xdr:rowOff>169545</xdr:rowOff>
    </xdr:to>
    <xdr:sp macro="" textlink="">
      <xdr:nvSpPr>
        <xdr:cNvPr id="3" name="Rechteck: abgerundete Ecken 2">
          <a:hlinkClick xmlns:r="http://schemas.openxmlformats.org/officeDocument/2006/relationships" r:id="rId3"/>
          <a:extLst>
            <a:ext uri="{FF2B5EF4-FFF2-40B4-BE49-F238E27FC236}">
              <a16:creationId xmlns:a16="http://schemas.microsoft.com/office/drawing/2014/main" id="{7F622113-F202-4901-A706-5630AA4B3764}"/>
            </a:ext>
          </a:extLst>
        </xdr:cNvPr>
        <xdr:cNvSpPr/>
      </xdr:nvSpPr>
      <xdr:spPr>
        <a:xfrm>
          <a:off x="1577340" y="1790700"/>
          <a:ext cx="5534025" cy="569595"/>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11430</xdr:colOff>
      <xdr:row>14</xdr:row>
      <xdr:rowOff>158115</xdr:rowOff>
    </xdr:from>
    <xdr:to>
      <xdr:col>9</xdr:col>
      <xdr:colOff>11430</xdr:colOff>
      <xdr:row>18</xdr:row>
      <xdr:rowOff>0</xdr:rowOff>
    </xdr:to>
    <xdr:sp macro="" textlink="">
      <xdr:nvSpPr>
        <xdr:cNvPr id="5" name="Rechteck: abgerundete Ecken 4">
          <a:hlinkClick xmlns:r="http://schemas.openxmlformats.org/officeDocument/2006/relationships" r:id="rId4"/>
          <a:extLst>
            <a:ext uri="{FF2B5EF4-FFF2-40B4-BE49-F238E27FC236}">
              <a16:creationId xmlns:a16="http://schemas.microsoft.com/office/drawing/2014/main" id="{A8EEA631-B45A-4D0E-9193-E50AE24D17DC}"/>
            </a:ext>
          </a:extLst>
        </xdr:cNvPr>
        <xdr:cNvSpPr/>
      </xdr:nvSpPr>
      <xdr:spPr>
        <a:xfrm>
          <a:off x="1592580" y="2720340"/>
          <a:ext cx="5534025" cy="565785"/>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17145</xdr:colOff>
      <xdr:row>19</xdr:row>
      <xdr:rowOff>186690</xdr:rowOff>
    </xdr:from>
    <xdr:to>
      <xdr:col>9</xdr:col>
      <xdr:colOff>17145</xdr:colOff>
      <xdr:row>23</xdr:row>
      <xdr:rowOff>28575</xdr:rowOff>
    </xdr:to>
    <xdr:sp macro="" textlink="">
      <xdr:nvSpPr>
        <xdr:cNvPr id="6" name="Rechteck: abgerundete Ecken 5">
          <a:hlinkClick xmlns:r="http://schemas.openxmlformats.org/officeDocument/2006/relationships" r:id="rId5"/>
          <a:extLst>
            <a:ext uri="{FF2B5EF4-FFF2-40B4-BE49-F238E27FC236}">
              <a16:creationId xmlns:a16="http://schemas.microsoft.com/office/drawing/2014/main" id="{540BB632-2325-4305-AE37-6F07217D6A2E}"/>
            </a:ext>
          </a:extLst>
        </xdr:cNvPr>
        <xdr:cNvSpPr/>
      </xdr:nvSpPr>
      <xdr:spPr>
        <a:xfrm>
          <a:off x="1541145" y="3777615"/>
          <a:ext cx="5334000" cy="603885"/>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752475</xdr:colOff>
      <xdr:row>24</xdr:row>
      <xdr:rowOff>180975</xdr:rowOff>
    </xdr:from>
    <xdr:to>
      <xdr:col>8</xdr:col>
      <xdr:colOff>752475</xdr:colOff>
      <xdr:row>28</xdr:row>
      <xdr:rowOff>30480</xdr:rowOff>
    </xdr:to>
    <xdr:sp macro="" textlink="">
      <xdr:nvSpPr>
        <xdr:cNvPr id="7" name="Rechteck: abgerundete Ecken 6">
          <a:hlinkClick xmlns:r="http://schemas.openxmlformats.org/officeDocument/2006/relationships" r:id="rId6"/>
          <a:extLst>
            <a:ext uri="{FF2B5EF4-FFF2-40B4-BE49-F238E27FC236}">
              <a16:creationId xmlns:a16="http://schemas.microsoft.com/office/drawing/2014/main" id="{072AD283-038E-4C14-8254-072639AE1A7D}"/>
            </a:ext>
          </a:extLst>
        </xdr:cNvPr>
        <xdr:cNvSpPr/>
      </xdr:nvSpPr>
      <xdr:spPr>
        <a:xfrm>
          <a:off x="1514475" y="4724400"/>
          <a:ext cx="5334000" cy="611505"/>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9525</xdr:colOff>
      <xdr:row>30</xdr:row>
      <xdr:rowOff>1</xdr:rowOff>
    </xdr:from>
    <xdr:to>
      <xdr:col>9</xdr:col>
      <xdr:colOff>9525</xdr:colOff>
      <xdr:row>33</xdr:row>
      <xdr:rowOff>9526</xdr:rowOff>
    </xdr:to>
    <xdr:sp macro="" textlink="">
      <xdr:nvSpPr>
        <xdr:cNvPr id="8" name="Rechteck: abgerundete Ecken 7">
          <a:hlinkClick xmlns:r="http://schemas.openxmlformats.org/officeDocument/2006/relationships" r:id="rId7"/>
          <a:extLst>
            <a:ext uri="{FF2B5EF4-FFF2-40B4-BE49-F238E27FC236}">
              <a16:creationId xmlns:a16="http://schemas.microsoft.com/office/drawing/2014/main" id="{64507D95-34CF-433C-9B36-19D87D549D6E}"/>
            </a:ext>
          </a:extLst>
        </xdr:cNvPr>
        <xdr:cNvSpPr/>
      </xdr:nvSpPr>
      <xdr:spPr>
        <a:xfrm>
          <a:off x="1533525" y="5686426"/>
          <a:ext cx="5334000" cy="647700"/>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xdr:col>
      <xdr:colOff>0</xdr:colOff>
      <xdr:row>34</xdr:row>
      <xdr:rowOff>161925</xdr:rowOff>
    </xdr:from>
    <xdr:to>
      <xdr:col>9</xdr:col>
      <xdr:colOff>0</xdr:colOff>
      <xdr:row>38</xdr:row>
      <xdr:rowOff>11430</xdr:rowOff>
    </xdr:to>
    <xdr:sp macro="" textlink="">
      <xdr:nvSpPr>
        <xdr:cNvPr id="9" name="Rechteck: abgerundete Ecken 8">
          <a:hlinkClick xmlns:r="http://schemas.openxmlformats.org/officeDocument/2006/relationships" r:id="rId8"/>
          <a:extLst>
            <a:ext uri="{FF2B5EF4-FFF2-40B4-BE49-F238E27FC236}">
              <a16:creationId xmlns:a16="http://schemas.microsoft.com/office/drawing/2014/main" id="{EC747519-4E92-4FA0-985F-CBBE3B802E97}"/>
            </a:ext>
          </a:extLst>
        </xdr:cNvPr>
        <xdr:cNvSpPr/>
      </xdr:nvSpPr>
      <xdr:spPr>
        <a:xfrm>
          <a:off x="1524000" y="6677025"/>
          <a:ext cx="5334000" cy="611505"/>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502921</xdr:colOff>
      <xdr:row>0</xdr:row>
      <xdr:rowOff>26670</xdr:rowOff>
    </xdr:from>
    <xdr:to>
      <xdr:col>12</xdr:col>
      <xdr:colOff>626746</xdr:colOff>
      <xdr:row>28</xdr:row>
      <xdr:rowOff>19050</xdr:rowOff>
    </xdr:to>
    <xdr:pic>
      <xdr:nvPicPr>
        <xdr:cNvPr id="10" name="Grafik 9">
          <a:extLst>
            <a:ext uri="{FF2B5EF4-FFF2-40B4-BE49-F238E27FC236}">
              <a16:creationId xmlns:a16="http://schemas.microsoft.com/office/drawing/2014/main" id="{CA5820CD-8C8F-EA04-D4C6-7CA9D7F4C3B3}"/>
            </a:ext>
          </a:extLst>
        </xdr:cNvPr>
        <xdr:cNvPicPr>
          <a:picLocks noChangeAspect="1"/>
        </xdr:cNvPicPr>
      </xdr:nvPicPr>
      <xdr:blipFill rotWithShape="1">
        <a:blip xmlns:r="http://schemas.openxmlformats.org/officeDocument/2006/relationships" r:embed="rId1"/>
        <a:srcRect t="6086" b="14390"/>
        <a:stretch>
          <a:fillRect/>
        </a:stretch>
      </xdr:blipFill>
      <xdr:spPr>
        <a:xfrm>
          <a:off x="5246371" y="26670"/>
          <a:ext cx="4878705" cy="5269230"/>
        </a:xfrm>
        <a:prstGeom prst="rect">
          <a:avLst/>
        </a:prstGeom>
      </xdr:spPr>
    </xdr:pic>
    <xdr:clientData/>
  </xdr:twoCellAnchor>
  <xdr:twoCellAnchor editAs="oneCell">
    <xdr:from>
      <xdr:col>0</xdr:col>
      <xdr:colOff>175258</xdr:colOff>
      <xdr:row>18</xdr:row>
      <xdr:rowOff>115252</xdr:rowOff>
    </xdr:from>
    <xdr:to>
      <xdr:col>5</xdr:col>
      <xdr:colOff>474778</xdr:colOff>
      <xdr:row>24</xdr:row>
      <xdr:rowOff>155257</xdr:rowOff>
    </xdr:to>
    <mc:AlternateContent xmlns:mc="http://schemas.openxmlformats.org/markup-compatibility/2006" xmlns:a14="http://schemas.microsoft.com/office/drawing/2010/main">
      <mc:Choice Requires="a14">
        <xdr:graphicFrame macro="">
          <xdr:nvGraphicFramePr>
            <xdr:cNvPr id="13" name="Jahr">
              <a:extLst>
                <a:ext uri="{FF2B5EF4-FFF2-40B4-BE49-F238E27FC236}">
                  <a16:creationId xmlns:a16="http://schemas.microsoft.com/office/drawing/2014/main" id="{A1DA6D84-8E33-49BC-A545-952282000E10}"/>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171448" y="3582352"/>
              <a:ext cx="4256205" cy="112585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18</xdr:col>
      <xdr:colOff>0</xdr:colOff>
      <xdr:row>46</xdr:row>
      <xdr:rowOff>0</xdr:rowOff>
    </xdr:from>
    <xdr:to>
      <xdr:col>21</xdr:col>
      <xdr:colOff>28575</xdr:colOff>
      <xdr:row>48</xdr:row>
      <xdr:rowOff>0</xdr:rowOff>
    </xdr:to>
    <xdr:sp macro="" textlink="">
      <xdr:nvSpPr>
        <xdr:cNvPr id="15" name="Rechteck: abgerundete Ecken 14">
          <a:hlinkClick xmlns:r="http://schemas.openxmlformats.org/officeDocument/2006/relationships" r:id="rId2"/>
          <a:extLst>
            <a:ext uri="{FF2B5EF4-FFF2-40B4-BE49-F238E27FC236}">
              <a16:creationId xmlns:a16="http://schemas.microsoft.com/office/drawing/2014/main" id="{20237791-FDC4-4D5D-8107-A2187D0BA90F}"/>
            </a:ext>
          </a:extLst>
        </xdr:cNvPr>
        <xdr:cNvSpPr/>
      </xdr:nvSpPr>
      <xdr:spPr>
        <a:xfrm>
          <a:off x="15106650" y="8896350"/>
          <a:ext cx="1552575" cy="381000"/>
        </a:xfrm>
        <a:prstGeom prst="roundRect">
          <a:avLst/>
        </a:prstGeom>
        <a:solidFill>
          <a:schemeClr val="accent1">
            <a:lumMod val="40000"/>
            <a:lumOff val="60000"/>
            <a:alpha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859156</xdr:colOff>
      <xdr:row>1</xdr:row>
      <xdr:rowOff>36195</xdr:rowOff>
    </xdr:from>
    <xdr:to>
      <xdr:col>22</xdr:col>
      <xdr:colOff>164706</xdr:colOff>
      <xdr:row>44</xdr:row>
      <xdr:rowOff>129540</xdr:rowOff>
    </xdr:to>
    <xdr:grpSp>
      <xdr:nvGrpSpPr>
        <xdr:cNvPr id="8" name="Gruppieren 7">
          <a:extLst>
            <a:ext uri="{FF2B5EF4-FFF2-40B4-BE49-F238E27FC236}">
              <a16:creationId xmlns:a16="http://schemas.microsoft.com/office/drawing/2014/main" id="{92CA5330-9CAD-B177-9B54-82C38F4575FB}"/>
            </a:ext>
          </a:extLst>
        </xdr:cNvPr>
        <xdr:cNvGrpSpPr/>
      </xdr:nvGrpSpPr>
      <xdr:grpSpPr>
        <a:xfrm>
          <a:off x="10765156" y="159460"/>
          <a:ext cx="6611785" cy="8464139"/>
          <a:chOff x="10515864" y="211264"/>
          <a:chExt cx="7246107" cy="8551665"/>
        </a:xfrm>
      </xdr:grpSpPr>
      <xdr:graphicFrame macro="">
        <xdr:nvGraphicFramePr>
          <xdr:cNvPr id="6" name="Kreisdiagramm">
            <a:extLst>
              <a:ext uri="{FF2B5EF4-FFF2-40B4-BE49-F238E27FC236}">
                <a16:creationId xmlns:a16="http://schemas.microsoft.com/office/drawing/2014/main" id="{01650DAD-865C-462F-9832-D80AD4F276A1}"/>
              </a:ext>
            </a:extLst>
          </xdr:cNvPr>
          <xdr:cNvGraphicFramePr>
            <a:graphicFrameLocks/>
          </xdr:cNvGraphicFramePr>
        </xdr:nvGraphicFramePr>
        <xdr:xfrm>
          <a:off x="12498669" y="6217279"/>
          <a:ext cx="5006279" cy="254565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4" name="Diagramm 3">
            <a:extLst>
              <a:ext uri="{FF2B5EF4-FFF2-40B4-BE49-F238E27FC236}">
                <a16:creationId xmlns:a16="http://schemas.microsoft.com/office/drawing/2014/main" id="{07227049-D984-4B7C-B415-0CAB71CC5A05}"/>
              </a:ext>
            </a:extLst>
          </xdr:cNvPr>
          <xdr:cNvGraphicFramePr>
            <a:graphicFrameLocks/>
          </xdr:cNvGraphicFramePr>
        </xdr:nvGraphicFramePr>
        <xdr:xfrm>
          <a:off x="10515864" y="3888465"/>
          <a:ext cx="7246107" cy="2151652"/>
        </xdr:xfrm>
        <a:graphic>
          <a:graphicData uri="http://schemas.openxmlformats.org/drawingml/2006/chart">
            <c:chart xmlns:c="http://schemas.openxmlformats.org/drawingml/2006/chart" xmlns:r="http://schemas.openxmlformats.org/officeDocument/2006/relationships" r:id="rId4"/>
          </a:graphicData>
        </a:graphic>
      </xdr:graphicFrame>
      <xdr:pic>
        <xdr:nvPicPr>
          <xdr:cNvPr id="7" name="Grafik 6">
            <a:extLst>
              <a:ext uri="{FF2B5EF4-FFF2-40B4-BE49-F238E27FC236}">
                <a16:creationId xmlns:a16="http://schemas.microsoft.com/office/drawing/2014/main" id="{E88F2EF3-6DBF-4889-8BDF-BB76239BCB1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484628" y="211264"/>
            <a:ext cx="2240967" cy="468585"/>
          </a:xfrm>
          <a:prstGeom prst="rect">
            <a:avLst/>
          </a:prstGeom>
        </xdr:spPr>
      </xdr:pic>
    </xdr:grpSp>
    <xdr:clientData/>
  </xdr:twoCellAnchor>
  <xdr:twoCellAnchor editAs="oneCell">
    <xdr:from>
      <xdr:col>0</xdr:col>
      <xdr:colOff>163828</xdr:colOff>
      <xdr:row>29</xdr:row>
      <xdr:rowOff>118109</xdr:rowOff>
    </xdr:from>
    <xdr:to>
      <xdr:col>5</xdr:col>
      <xdr:colOff>512444</xdr:colOff>
      <xdr:row>43</xdr:row>
      <xdr:rowOff>1905</xdr:rowOff>
    </xdr:to>
    <mc:AlternateContent xmlns:mc="http://schemas.openxmlformats.org/markup-compatibility/2006" xmlns:a14="http://schemas.microsoft.com/office/drawing/2010/main">
      <mc:Choice Requires="a14">
        <xdr:graphicFrame macro="">
          <xdr:nvGraphicFramePr>
            <xdr:cNvPr id="2" name="Ort">
              <a:extLst>
                <a:ext uri="{FF2B5EF4-FFF2-40B4-BE49-F238E27FC236}">
                  <a16:creationId xmlns:a16="http://schemas.microsoft.com/office/drawing/2014/main" id="{0C483CEF-0F7A-4738-A154-EE39A5D8325B}"/>
                </a:ext>
              </a:extLst>
            </xdr:cNvPr>
            <xdr:cNvGraphicFramePr/>
          </xdr:nvGraphicFramePr>
          <xdr:xfrm>
            <a:off x="0" y="0"/>
            <a:ext cx="0" cy="0"/>
          </xdr:xfrm>
          <a:graphic>
            <a:graphicData uri="http://schemas.microsoft.com/office/drawing/2010/slicer">
              <sle:slicer xmlns:sle="http://schemas.microsoft.com/office/drawing/2010/slicer" name="Ort"/>
            </a:graphicData>
          </a:graphic>
        </xdr:graphicFrame>
      </mc:Choice>
      <mc:Fallback xmlns="">
        <xdr:sp macro="" textlink="">
          <xdr:nvSpPr>
            <xdr:cNvPr id="0" name=""/>
            <xdr:cNvSpPr>
              <a:spLocks noTextEdit="1"/>
            </xdr:cNvSpPr>
          </xdr:nvSpPr>
          <xdr:spPr>
            <a:xfrm>
              <a:off x="165733" y="5575934"/>
              <a:ext cx="4299586" cy="241744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161923</xdr:colOff>
      <xdr:row>3</xdr:row>
      <xdr:rowOff>59054</xdr:rowOff>
    </xdr:from>
    <xdr:to>
      <xdr:col>5</xdr:col>
      <xdr:colOff>495299</xdr:colOff>
      <xdr:row>14</xdr:row>
      <xdr:rowOff>57150</xdr:rowOff>
    </xdr:to>
    <mc:AlternateContent xmlns:mc="http://schemas.openxmlformats.org/markup-compatibility/2006" xmlns:a14="http://schemas.microsoft.com/office/drawing/2010/main">
      <mc:Choice Requires="a14">
        <xdr:graphicFrame macro="">
          <xdr:nvGraphicFramePr>
            <xdr:cNvPr id="9" name="Kategorie">
              <a:extLst>
                <a:ext uri="{FF2B5EF4-FFF2-40B4-BE49-F238E27FC236}">
                  <a16:creationId xmlns:a16="http://schemas.microsoft.com/office/drawing/2014/main" id="{18D427EB-3026-40A2-A04D-8749F93137AE}"/>
                </a:ext>
              </a:extLst>
            </xdr:cNvPr>
            <xdr:cNvGraphicFramePr/>
          </xdr:nvGraphicFramePr>
          <xdr:xfrm>
            <a:off x="0" y="0"/>
            <a:ext cx="0" cy="0"/>
          </xdr:xfrm>
          <a:graphic>
            <a:graphicData uri="http://schemas.microsoft.com/office/drawing/2010/slicer">
              <sle:slicer xmlns:sle="http://schemas.microsoft.com/office/drawing/2010/slicer" name="Kategorie"/>
            </a:graphicData>
          </a:graphic>
        </xdr:graphicFrame>
      </mc:Choice>
      <mc:Fallback xmlns="">
        <xdr:sp macro="" textlink="">
          <xdr:nvSpPr>
            <xdr:cNvPr id="0" name=""/>
            <xdr:cNvSpPr>
              <a:spLocks noTextEdit="1"/>
            </xdr:cNvSpPr>
          </xdr:nvSpPr>
          <xdr:spPr>
            <a:xfrm>
              <a:off x="163828" y="541019"/>
              <a:ext cx="4284346" cy="218313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15</xdr:col>
      <xdr:colOff>352425</xdr:colOff>
      <xdr:row>19</xdr:row>
      <xdr:rowOff>28575</xdr:rowOff>
    </xdr:from>
    <xdr:to>
      <xdr:col>20</xdr:col>
      <xdr:colOff>314325</xdr:colOff>
      <xdr:row>20</xdr:row>
      <xdr:rowOff>140970</xdr:rowOff>
    </xdr:to>
    <xdr:sp macro="" textlink="'Pivot Einwohnerentwicklung'!B1">
      <xdr:nvSpPr>
        <xdr:cNvPr id="11" name="Textfeld 10">
          <a:extLst>
            <a:ext uri="{FF2B5EF4-FFF2-40B4-BE49-F238E27FC236}">
              <a16:creationId xmlns:a16="http://schemas.microsoft.com/office/drawing/2014/main" id="{9D4F1259-5474-AF81-19C3-17802AA53C13}"/>
            </a:ext>
          </a:extLst>
        </xdr:cNvPr>
        <xdr:cNvSpPr txBox="1"/>
      </xdr:nvSpPr>
      <xdr:spPr>
        <a:xfrm>
          <a:off x="12506325" y="3676650"/>
          <a:ext cx="3848100" cy="293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22A8702C-428B-486A-BCC2-D361183883CB}" type="TxLink">
            <a:rPr lang="en-US" sz="1600" b="1" i="0" u="none" strike="noStrike">
              <a:solidFill>
                <a:srgbClr val="000000"/>
              </a:solidFill>
              <a:latin typeface="Arial" panose="020B0604020202020204" pitchFamily="34" charset="0"/>
              <a:ea typeface="Calibri"/>
              <a:cs typeface="Arial" panose="020B0604020202020204" pitchFamily="34" charset="0"/>
            </a:rPr>
            <a:pPr algn="ctr"/>
            <a:t>Landkreis Pfaffenhofen</a:t>
          </a:fld>
          <a:endParaRPr lang="de-DE" sz="1600" b="1">
            <a:latin typeface="Arial" panose="020B0604020202020204" pitchFamily="34" charset="0"/>
            <a:cs typeface="Arial" panose="020B0604020202020204" pitchFamily="34" charset="0"/>
          </a:endParaRPr>
        </a:p>
      </xdr:txBody>
    </xdr:sp>
    <xdr:clientData/>
  </xdr:twoCellAnchor>
  <xdr:twoCellAnchor>
    <xdr:from>
      <xdr:col>5</xdr:col>
      <xdr:colOff>592455</xdr:colOff>
      <xdr:row>29</xdr:row>
      <xdr:rowOff>81915</xdr:rowOff>
    </xdr:from>
    <xdr:to>
      <xdr:col>13</xdr:col>
      <xdr:colOff>588645</xdr:colOff>
      <xdr:row>44</xdr:row>
      <xdr:rowOff>158115</xdr:rowOff>
    </xdr:to>
    <xdr:graphicFrame macro="">
      <xdr:nvGraphicFramePr>
        <xdr:cNvPr id="21" name="Diagramm 20">
          <a:extLst>
            <a:ext uri="{FF2B5EF4-FFF2-40B4-BE49-F238E27FC236}">
              <a16:creationId xmlns:a16="http://schemas.microsoft.com/office/drawing/2014/main" id="{C82782E7-4BAF-4A02-AC0D-A01C63E740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617220</xdr:colOff>
      <xdr:row>0</xdr:row>
      <xdr:rowOff>87630</xdr:rowOff>
    </xdr:from>
    <xdr:to>
      <xdr:col>13</xdr:col>
      <xdr:colOff>693420</xdr:colOff>
      <xdr:row>45</xdr:row>
      <xdr:rowOff>16110</xdr:rowOff>
    </xdr:to>
    <xdr:sp macro="" textlink="">
      <xdr:nvSpPr>
        <xdr:cNvPr id="22" name="Rechteck 21">
          <a:extLst>
            <a:ext uri="{FF2B5EF4-FFF2-40B4-BE49-F238E27FC236}">
              <a16:creationId xmlns:a16="http://schemas.microsoft.com/office/drawing/2014/main" id="{4F3F20EB-DE37-133B-4E44-8E4C45697CC9}"/>
            </a:ext>
          </a:extLst>
        </xdr:cNvPr>
        <xdr:cNvSpPr/>
      </xdr:nvSpPr>
      <xdr:spPr>
        <a:xfrm>
          <a:off x="4570095" y="87630"/>
          <a:ext cx="6400800" cy="8281905"/>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748665</xdr:colOff>
      <xdr:row>0</xdr:row>
      <xdr:rowOff>95250</xdr:rowOff>
    </xdr:from>
    <xdr:to>
      <xdr:col>22</xdr:col>
      <xdr:colOff>354330</xdr:colOff>
      <xdr:row>45</xdr:row>
      <xdr:rowOff>21825</xdr:rowOff>
    </xdr:to>
    <xdr:sp macro="" textlink="">
      <xdr:nvSpPr>
        <xdr:cNvPr id="23" name="Rechteck 22">
          <a:extLst>
            <a:ext uri="{FF2B5EF4-FFF2-40B4-BE49-F238E27FC236}">
              <a16:creationId xmlns:a16="http://schemas.microsoft.com/office/drawing/2014/main" id="{0B3E8E89-0A58-4FD7-8D04-B9FB71C1A091}"/>
            </a:ext>
          </a:extLst>
        </xdr:cNvPr>
        <xdr:cNvSpPr/>
      </xdr:nvSpPr>
      <xdr:spPr>
        <a:xfrm>
          <a:off x="11026140" y="95250"/>
          <a:ext cx="6949440" cy="828000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87630</xdr:colOff>
      <xdr:row>0</xdr:row>
      <xdr:rowOff>95250</xdr:rowOff>
    </xdr:from>
    <xdr:to>
      <xdr:col>5</xdr:col>
      <xdr:colOff>561975</xdr:colOff>
      <xdr:row>45</xdr:row>
      <xdr:rowOff>21825</xdr:rowOff>
    </xdr:to>
    <xdr:sp macro="" textlink="">
      <xdr:nvSpPr>
        <xdr:cNvPr id="24" name="Rechteck 23">
          <a:extLst>
            <a:ext uri="{FF2B5EF4-FFF2-40B4-BE49-F238E27FC236}">
              <a16:creationId xmlns:a16="http://schemas.microsoft.com/office/drawing/2014/main" id="{4F032917-4A58-418C-955C-AA14044353D1}"/>
            </a:ext>
          </a:extLst>
        </xdr:cNvPr>
        <xdr:cNvSpPr/>
      </xdr:nvSpPr>
      <xdr:spPr>
        <a:xfrm>
          <a:off x="87630" y="95250"/>
          <a:ext cx="4427220" cy="8280000"/>
        </a:xfrm>
        <a:prstGeom prst="rect">
          <a:avLst/>
        </a:prstGeom>
        <a:noFill/>
        <a:ln w="3810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08.559370601855" createdVersion="8" refreshedVersion="8" minRefreshableVersion="3" recordCount="588" xr:uid="{4EFA4FD9-0363-451C-A275-0F7EF482F006}">
  <cacheSource type="worksheet">
    <worksheetSource name="Tabelle16712"/>
  </cacheSource>
  <cacheFields count="6">
    <cacheField name="Jahr" numFmtId="0">
      <sharedItems containsSemiMixedTypes="0" containsString="0" containsNumber="1" containsInteger="1" minValue="2019" maxValue="2024" count="6">
        <n v="2019"/>
        <n v="2020"/>
        <n v="2021"/>
        <n v="2022"/>
        <n v="2023"/>
        <n v="2024"/>
      </sharedItems>
    </cacheField>
    <cacheField name="Ort" numFmtId="0">
      <sharedItems count="7">
        <s v="Stadt Ingolstadt"/>
        <s v="Landkreis Eichstätt"/>
        <s v="Landkreis Neuburg-Schrobenhausen"/>
        <s v="Landkreis Pfaffenhofen"/>
        <s v="Region 10"/>
        <s v="Oberbayern"/>
        <s v="Bayern"/>
      </sharedItems>
    </cacheField>
    <cacheField name="Art" numFmtId="0">
      <sharedItems count="2">
        <s v="Baugenehmigungen"/>
        <s v="Wohnungsbestand"/>
      </sharedItems>
    </cacheField>
    <cacheField name="Kategorie" numFmtId="0">
      <sharedItems count="14">
        <s v="neue Wohngebäude"/>
        <s v="Wohnungen in Wohngebäuden mit 1 oder 2 Wohnungen"/>
        <s v="Wohngebäude mit 3 oder mehr Wohnungen"/>
        <s v="Nichtwohngebäude"/>
        <s v="Wohnungen gesamt (inkl. Umbauten)"/>
        <s v="Wohnfläche gesamt (100 m²)"/>
        <s v="Wohnungen insgesamt (in Wohn- und Nichtwohngebäuden)"/>
        <s v="Räume insgeamt"/>
        <s v="Wohnfläche insg. in 100 m²"/>
        <s v="durchschnittl. Anzahl der Räume/Wohnung"/>
        <s v="durchschnittl. Wohnfläche/Wohnung in m²"/>
        <s v="durchschnittl. Wohnfläche/Einwohner in m²"/>
        <s v="Wohnungen mit 1 oder 2 Räumen"/>
        <s v="Wohnungen mit 3 oder mehr Räumen"/>
      </sharedItems>
    </cacheField>
    <cacheField name="Werte2" numFmtId="3">
      <sharedItems containsString="0" containsBlank="1" containsNumber="1" minValue="13" maxValue="30068996"/>
    </cacheField>
    <cacheField name="werte22" numFmtId="0">
      <sharedItems containsString="0" containsBlank="1" containsNumber="1" minValue="3.9244235638175442" maxValue="121.4721157453472"/>
    </cacheField>
  </cacheFields>
  <extLst>
    <ext xmlns:x14="http://schemas.microsoft.com/office/spreadsheetml/2009/9/main" uri="{725AE2AE-9491-48be-B2B4-4EB974FC3084}">
      <x14:pivotCacheDefinition pivotCacheId="49444233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08.559373148149" createdVersion="8" refreshedVersion="8" minRefreshableVersion="3" recordCount="77" xr:uid="{37415690-046D-455D-9AAE-12CE1E95FC71}">
  <cacheSource type="worksheet">
    <worksheetSource name="Tabelle9"/>
  </cacheSource>
  <cacheFields count="7">
    <cacheField name="Datum" numFmtId="14">
      <sharedItems containsSemiMixedTypes="0" containsNonDate="0" containsDate="1" containsString="0" minDate="2020-06-30T00:00:00" maxDate="2025-07-01T00:00:00" count="11">
        <d v="2020-06-30T00:00:00"/>
        <d v="2020-12-31T00:00:00"/>
        <d v="2021-06-30T00:00:00"/>
        <d v="2021-12-31T00:00:00"/>
        <d v="2022-06-30T00:00:00"/>
        <d v="2022-12-31T00:00:00"/>
        <d v="2023-06-30T00:00:00"/>
        <d v="2023-12-31T00:00:00"/>
        <d v="2024-06-30T00:00:00"/>
        <d v="2024-12-31T00:00:00"/>
        <d v="2025-06-30T00:00:00"/>
      </sharedItems>
      <fieldGroup par="6"/>
    </cacheField>
    <cacheField name="Ort_x000a_" numFmtId="0">
      <sharedItems count="7">
        <s v="Stadt Ingolstadt_x000a_"/>
        <s v="Ldkr. Eichstätt_x000a__x000a__x000a_"/>
        <s v="Ldkr. Neuburg-Schrobenhausen_x000a__x000a_"/>
        <s v="Ldkr. Pfaffenhofen _x000a__x000a_"/>
        <s v="Arbeitsagentur Ingolstadt "/>
        <s v="Oberbayern_x000a__x000a__x000a__x000a_"/>
        <s v="Bayern_x000a__x000a__x000a__x000a__x000a_"/>
      </sharedItems>
    </cacheField>
    <cacheField name="Wert" numFmtId="3">
      <sharedItems containsSemiMixedTypes="0" containsString="0" containsNumber="1" containsInteger="1" minValue="1065" maxValue="305707"/>
    </cacheField>
    <cacheField name="Arbeitslosenquote" numFmtId="165">
      <sharedItems containsSemiMixedTypes="0" containsString="0" containsNumber="1" minValue="1.4999999999999999E-2" maxValue="4.4999999999999998E-2"/>
    </cacheField>
    <cacheField name="Monate (Datum)" numFmtId="0" databaseField="0">
      <fieldGroup base="0">
        <rangePr groupBy="months" startDate="2020-06-30T00:00:00" endDate="2025-07-01T00:00:00"/>
        <groupItems count="14">
          <s v="&lt;30.06.2020"/>
          <s v="Jan"/>
          <s v="Feb"/>
          <s v="Mrz"/>
          <s v="Apr"/>
          <s v="Mai"/>
          <s v="Jun"/>
          <s v="Jul"/>
          <s v="Aug"/>
          <s v="Sep"/>
          <s v="Okt"/>
          <s v="Nov"/>
          <s v="Dez"/>
          <s v="&gt;01.07.2025"/>
        </groupItems>
      </fieldGroup>
    </cacheField>
    <cacheField name="Quartale (Datum)" numFmtId="0" databaseField="0">
      <fieldGroup base="0">
        <rangePr groupBy="quarters" startDate="2020-06-30T00:00:00" endDate="2025-07-01T00:00:00"/>
        <groupItems count="6">
          <s v="&lt;30.06.2020"/>
          <s v="Qrtl1"/>
          <s v="Qrtl2"/>
          <s v="Qrtl3"/>
          <s v="Qrtl4"/>
          <s v="&gt;01.07.2025"/>
        </groupItems>
      </fieldGroup>
    </cacheField>
    <cacheField name="Jahre (Datum)" numFmtId="0" databaseField="0">
      <fieldGroup base="0">
        <rangePr groupBy="years" startDate="2020-06-30T00:00:00" endDate="2025-07-01T00:00:00"/>
        <groupItems count="8">
          <s v="&lt;30.06.2020"/>
          <s v="2020"/>
          <s v="2021"/>
          <s v="2022"/>
          <s v="2023"/>
          <s v="2024"/>
          <s v="2025"/>
          <s v="&gt;01.07.2025"/>
        </groupItems>
      </fieldGroup>
    </cacheField>
  </cacheFields>
  <extLst>
    <ext xmlns:x14="http://schemas.microsoft.com/office/spreadsheetml/2009/9/main" uri="{725AE2AE-9491-48be-B2B4-4EB974FC3084}">
      <x14:pivotCacheDefinition pivotCacheId="193606617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08.559375925928" createdVersion="8" refreshedVersion="8" minRefreshableVersion="3" recordCount="240" xr:uid="{A9A22EBA-7E22-4828-BE76-5B8CD6556B59}">
  <cacheSource type="worksheet">
    <worksheetSource name="Tabelle167"/>
  </cacheSource>
  <cacheFields count="4">
    <cacheField name="Jahr" numFmtId="0">
      <sharedItems containsSemiMixedTypes="0" containsString="0" containsNumber="1" containsInteger="1" minValue="2020" maxValue="2024" count="5">
        <n v="2020"/>
        <n v="2021"/>
        <n v="2022"/>
        <n v="2023"/>
        <n v="2024"/>
      </sharedItems>
    </cacheField>
    <cacheField name="Ort" numFmtId="0">
      <sharedItems count="6">
        <s v="Stadt Ingolstadt"/>
        <s v="Landkreis Eichstätt"/>
        <s v="Landkreis Neuburg-Schrobenhausen"/>
        <s v="Landkreis Pfaffenhofen"/>
        <s v="Region 10"/>
        <s v="Bayern"/>
      </sharedItems>
    </cacheField>
    <cacheField name="Kategorie" numFmtId="0">
      <sharedItems count="22">
        <s v="Soz.v.pfl. Besch. am Arbeitsort gesamt"/>
        <s v="Soz.v.pfl. Besch. am Arbeitsort weiblich"/>
        <s v="Soz.v.pfl. Besch. am Arbeitsort ausländisch gesamt"/>
        <s v="Soz.v.pfl. Besch. am Arbeitsort Vollzeit gesamt"/>
        <s v="Soz.v.pfl. Besch. am Arbeitsort Teilzeit gesamt"/>
        <s v="Soz.v.pfl. Besch. am Wohnort gesamt"/>
        <s v="Soz.v.pfl. Besch. am Wohnort weiblich"/>
        <s v="Pendlersaldo"/>
        <s v="Soz.v.pfl. Beschäftigte am Arbeitsort gesamt" u="1"/>
        <s v="Soz.v.pfl. Beschäftigte am Arbeitsort weiblich" u="1"/>
        <s v="Soz.v.pfl. Beschäftigte am Arbeitsort ausländisch gesamt" u="1"/>
        <s v="Soz.v.pfl. Beschäftigte am Arbeitsort Vollzeit gesamt" u="1"/>
        <s v="Soz.v.pfl. Beschäftigte am Arbeitsort Teilzeit gesamt" u="1"/>
        <s v="Soz.v.pfl. Beschäftigte am Wohnort gesamt" u="1"/>
        <s v="Soz.v.pfl. Beschäftigte am Wohnort weiblich" u="1"/>
        <s v="Sozialversicherungspflichtig Beschäftigte am Arbeitsort gesamt" u="1"/>
        <s v="Sozialversicherungspflichtig Beschäftigte am Arbeitsort weiblich" u="1"/>
        <s v="Sozialversicherungspflichtig Beschäftigte am Arbeitsort ausländisch gesamt" u="1"/>
        <s v="Sozialversicherungspflichtig Beschäftigte am Arbeitsort Vollzeit gesamt" u="1"/>
        <s v="Sozialversicherungspflichtig Beschäftigte am Arbeitsort Teilzeit gesamt" u="1"/>
        <s v="Sozialversicherungspflichtig Beschäftigte am Wohnort gesamt" u="1"/>
        <s v="Sozialversicherungspflichtig Beschäftigte am Wohnort weiblich" u="1"/>
      </sharedItems>
    </cacheField>
    <cacheField name="Werte2" numFmtId="3">
      <sharedItems containsSemiMixedTypes="0" containsString="0" containsNumber="1" containsInteger="1" minValue="-16757" maxValue="5959550"/>
    </cacheField>
  </cacheFields>
  <extLst>
    <ext xmlns:x14="http://schemas.microsoft.com/office/spreadsheetml/2009/9/main" uri="{725AE2AE-9491-48be-B2B4-4EB974FC3084}">
      <x14:pivotCacheDefinition pivotCacheId="124014335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08.559379166669" createdVersion="8" refreshedVersion="8" minRefreshableVersion="3" recordCount="294" xr:uid="{3832DECC-E49E-4E65-8984-CB39DFEB5C9E}">
  <cacheSource type="worksheet">
    <worksheetSource name="Tabelle13"/>
  </cacheSource>
  <cacheFields count="5">
    <cacheField name="Jahr" numFmtId="0">
      <sharedItems containsSemiMixedTypes="0" containsString="0" containsNumber="1" containsInteger="1" minValue="2019" maxValue="2024" count="6">
        <n v="2019"/>
        <n v="2020"/>
        <n v="2021"/>
        <n v="2022"/>
        <n v="2023"/>
        <n v="2024"/>
      </sharedItems>
    </cacheField>
    <cacheField name="Ort" numFmtId="0">
      <sharedItems count="7">
        <s v="Stadt Ingolstadt"/>
        <s v="Landkreis Eichstätt"/>
        <s v="Landkreis Neuburg-Schrobenhausen"/>
        <s v="Landkreis Pfaffenhofen"/>
        <s v="Region 10"/>
        <s v="Oberbayern"/>
        <s v="Bayern"/>
      </sharedItems>
    </cacheField>
    <cacheField name="Kategorie" numFmtId="0">
      <sharedItems count="9">
        <s v="Einwohner insgesamt"/>
        <s v="Geburten"/>
        <s v="Sterbefälle"/>
        <s v="Natürlicher Saldo"/>
        <s v="Zuzüge"/>
        <s v="Wegzüge"/>
        <s v="Wanderungssaldo"/>
        <s v="Geburten je 1 000 Einwohner" u="1"/>
        <s v="Sterbefälle je 1 000 Einwohner" u="1"/>
      </sharedItems>
    </cacheField>
    <cacheField name="Werte2" numFmtId="3">
      <sharedItems containsSemiMixedTypes="0" containsString="0" containsNumber="1" containsInteger="1" minValue="-29970" maxValue="13248928"/>
    </cacheField>
    <cacheField name="je 1 000 Einwohner" numFmtId="0">
      <sharedItems containsString="0" containsBlank="1" containsNumber="1" minValue="8.4028658195005459" maxValue="11.889925805703687"/>
    </cacheField>
  </cacheFields>
  <extLst>
    <ext xmlns:x14="http://schemas.microsoft.com/office/spreadsheetml/2009/9/main" uri="{725AE2AE-9491-48be-B2B4-4EB974FC3084}">
      <x14:pivotCacheDefinition pivotCacheId="679110548"/>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08.559382523148" createdVersion="6" refreshedVersion="8" minRefreshableVersion="3" recordCount="252" xr:uid="{D8D19A9C-BAB0-4C1E-BF08-83CA73D57EFD}">
  <cacheSource type="worksheet">
    <worksheetSource name="Tabelle1"/>
  </cacheSource>
  <cacheFields count="5">
    <cacheField name="Jahr" numFmtId="0">
      <sharedItems containsSemiMixedTypes="0" containsString="0" containsNumber="1" containsInteger="1" minValue="2008" maxValue="2024" count="8">
        <n v="2019"/>
        <n v="2020"/>
        <n v="2021"/>
        <n v="2022"/>
        <n v="2023"/>
        <n v="2024"/>
        <n v="2008" u="1"/>
        <n v="2014" u="1"/>
      </sharedItems>
    </cacheField>
    <cacheField name="Ort" numFmtId="0">
      <sharedItems count="7">
        <s v="Stadt Ingolstadt"/>
        <s v="Landkreis Eichstätt"/>
        <s v="Landkreis Neuburg-Schrobenhausen"/>
        <s v="Landkreis Pfaffenhofen"/>
        <s v="Region 10"/>
        <s v="Oberbayern"/>
        <s v="Bayern"/>
      </sharedItems>
    </cacheField>
    <cacheField name="Kategorie" numFmtId="0">
      <sharedItems count="6">
        <s v="Einwohner insgesamt"/>
        <s v="Veränderung insgesamt zum Vorjahr"/>
        <s v="Deutsche"/>
        <s v="Veränderung Deutsche zum Vorjahr"/>
        <s v="Ausländer"/>
        <s v="Veränderung Ausländer zum Vorjahr"/>
      </sharedItems>
    </cacheField>
    <cacheField name="Werte2" numFmtId="3">
      <sharedItems containsString="0" containsBlank="1" containsNumber="1" containsInteger="1" minValue="-153098" maxValue="13248928"/>
    </cacheField>
    <cacheField name="%" numFmtId="0">
      <sharedItems containsString="0" containsBlank="1" containsNumber="1" minValue="-2.1142471003156561E-2" maxValue="0.90653981031621478"/>
    </cacheField>
  </cacheFields>
  <extLst>
    <ext xmlns:x14="http://schemas.microsoft.com/office/spreadsheetml/2009/9/main" uri="{725AE2AE-9491-48be-B2B4-4EB974FC3084}">
      <x14:pivotCacheDefinition pivotCacheId="305311564"/>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08.559385532404" createdVersion="8" refreshedVersion="8" minRefreshableVersion="3" recordCount="420" xr:uid="{9983889E-8D24-44B3-9042-842E98CED868}">
  <cacheSource type="worksheet">
    <worksheetSource name="Tabelle16"/>
  </cacheSource>
  <cacheFields count="5">
    <cacheField name="Jahr" numFmtId="0">
      <sharedItems containsSemiMixedTypes="0" containsString="0" containsNumber="1" containsInteger="1" minValue="2019" maxValue="2024" count="6">
        <n v="2019"/>
        <n v="2020"/>
        <n v="2021"/>
        <n v="2022"/>
        <n v="2023"/>
        <n v="2024"/>
      </sharedItems>
    </cacheField>
    <cacheField name="Ort" numFmtId="0">
      <sharedItems count="7">
        <s v="Stadt Ingolstadt"/>
        <s v="Landkreis Eichstätt"/>
        <s v="Landkreis Neuburg-Schrobenhausen"/>
        <s v="Landkreis Pfaffenhofen"/>
        <s v="Region 10"/>
        <s v="Oberbayern"/>
        <s v="Bayern"/>
      </sharedItems>
    </cacheField>
    <cacheField name="Kategorie" numFmtId="0">
      <sharedItems count="14">
        <s v="  Einwohner insgesamt"/>
        <s v=" 0 bis unter 3 Jahre"/>
        <s v=" 3 bis unter 6 Jahre"/>
        <s v=" 6 bis unter 10 Jahre"/>
        <s v="10 bis unter 15 Jahre "/>
        <s v="15 bis unter 18 Jahre"/>
        <s v="18 bis unter 30 Jahre"/>
        <s v="30 bis unter 45 Jahre"/>
        <s v="45 bis unter 65 Jahre "/>
        <s v="ab 65 Jahre"/>
        <s v="Einwohner insgesamt" u="1"/>
        <s v="0 bis unter 3 Jahre" u="1"/>
        <s v="3 bis unter 6 Jahre" u="1"/>
        <s v="6 bis unter 10 Jahre" u="1"/>
      </sharedItems>
    </cacheField>
    <cacheField name="Werte2" numFmtId="3">
      <sharedItems containsSemiMixedTypes="0" containsString="0" containsNumber="1" containsInteger="1" minValue="2806" maxValue="13248928"/>
    </cacheField>
    <cacheField name="%" numFmtId="0">
      <sharedItems containsString="0" containsBlank="1" containsNumber="1" minValue="2.6016414510193351E-2" maxValue="0.29901441887711583"/>
    </cacheField>
  </cacheFields>
  <extLst>
    <ext xmlns:x14="http://schemas.microsoft.com/office/spreadsheetml/2009/9/main" uri="{725AE2AE-9491-48be-B2B4-4EB974FC3084}">
      <x14:pivotCacheDefinition pivotCacheId="1152406876"/>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6009.42502962963" createdVersion="8" refreshedVersion="8" minRefreshableVersion="3" recordCount="420" xr:uid="{F83A2ABD-F2B4-4D0F-B949-9E26379A475B}">
  <cacheSource type="worksheet">
    <worksheetSource name="Tabelle1613"/>
  </cacheSource>
  <cacheFields count="5">
    <cacheField name="Jahr" numFmtId="0">
      <sharedItems containsSemiMixedTypes="0" containsString="0" containsNumber="1" containsInteger="1" minValue="2019" maxValue="2024" count="6">
        <n v="2019"/>
        <n v="2020"/>
        <n v="2021"/>
        <n v="2022"/>
        <n v="2023"/>
        <n v="2024"/>
      </sharedItems>
    </cacheField>
    <cacheField name="Ort" numFmtId="0">
      <sharedItems count="7">
        <s v="Stadt Ingolstadt"/>
        <s v="Landkreis Eichstätt"/>
        <s v="Landkreis Neuburg-Schrobenhausen"/>
        <s v="Landkreis Pfaffenhofen"/>
        <s v="Region 10"/>
        <s v="Oberbayern"/>
        <s v="Bayern"/>
      </sharedItems>
    </cacheField>
    <cacheField name="Kategorie" numFmtId="0">
      <sharedItems count="10">
        <s v="Ankünfte aus dem Inland"/>
        <s v="Ankünfte aus dem Ausland"/>
        <s v="Ankünfte insgesamt"/>
        <s v="Veränderung der Ankünfte zum Vorjahr %"/>
        <s v="Übernachtungen aus dem Inland"/>
        <s v="Übernachtungen aus dem Ausland"/>
        <s v="Übernachtungen insgesamt"/>
        <s v="Veränderung der Übernachtungen zum Vorjahr in %"/>
        <s v="Auslastung der Betten in %"/>
        <s v="Durchschn. Aufenthaltsdauer"/>
      </sharedItems>
    </cacheField>
    <cacheField name="Werte2" numFmtId="3">
      <sharedItems containsString="0" containsBlank="1" containsNumber="1" containsInteger="1" minValue="4047" maxValue="102748512"/>
    </cacheField>
    <cacheField name="Werte 2" numFmtId="0">
      <sharedItems containsString="0" containsBlank="1" containsNumber="1" minValue="-55.388236317689397" maxValue="99.658641530081837"/>
    </cacheField>
  </cacheFields>
  <extLst>
    <ext xmlns:x14="http://schemas.microsoft.com/office/spreadsheetml/2009/9/main" uri="{725AE2AE-9491-48be-B2B4-4EB974FC3084}">
      <x14:pivotCacheDefinition pivotCacheId="109507053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88">
  <r>
    <x v="0"/>
    <x v="0"/>
    <x v="0"/>
    <x v="0"/>
    <n v="265"/>
    <m/>
  </r>
  <r>
    <x v="1"/>
    <x v="0"/>
    <x v="0"/>
    <x v="0"/>
    <n v="258"/>
    <m/>
  </r>
  <r>
    <x v="2"/>
    <x v="0"/>
    <x v="0"/>
    <x v="0"/>
    <n v="264"/>
    <m/>
  </r>
  <r>
    <x v="3"/>
    <x v="0"/>
    <x v="0"/>
    <x v="0"/>
    <n v="251"/>
    <m/>
  </r>
  <r>
    <x v="4"/>
    <x v="0"/>
    <x v="0"/>
    <x v="0"/>
    <n v="172"/>
    <m/>
  </r>
  <r>
    <x v="5"/>
    <x v="0"/>
    <x v="0"/>
    <x v="0"/>
    <n v="128"/>
    <m/>
  </r>
  <r>
    <x v="0"/>
    <x v="1"/>
    <x v="0"/>
    <x v="0"/>
    <n v="472"/>
    <m/>
  </r>
  <r>
    <x v="1"/>
    <x v="1"/>
    <x v="0"/>
    <x v="0"/>
    <n v="459"/>
    <m/>
  </r>
  <r>
    <x v="2"/>
    <x v="1"/>
    <x v="0"/>
    <x v="0"/>
    <n v="555"/>
    <m/>
  </r>
  <r>
    <x v="3"/>
    <x v="1"/>
    <x v="0"/>
    <x v="0"/>
    <n v="531"/>
    <m/>
  </r>
  <r>
    <x v="4"/>
    <x v="1"/>
    <x v="0"/>
    <x v="0"/>
    <n v="295"/>
    <m/>
  </r>
  <r>
    <x v="5"/>
    <x v="1"/>
    <x v="0"/>
    <x v="0"/>
    <n v="254"/>
    <m/>
  </r>
  <r>
    <x v="0"/>
    <x v="2"/>
    <x v="0"/>
    <x v="0"/>
    <n v="336"/>
    <m/>
  </r>
  <r>
    <x v="1"/>
    <x v="2"/>
    <x v="0"/>
    <x v="0"/>
    <n v="348"/>
    <m/>
  </r>
  <r>
    <x v="2"/>
    <x v="2"/>
    <x v="0"/>
    <x v="0"/>
    <n v="463"/>
    <m/>
  </r>
  <r>
    <x v="3"/>
    <x v="2"/>
    <x v="0"/>
    <x v="0"/>
    <n v="298"/>
    <m/>
  </r>
  <r>
    <x v="4"/>
    <x v="2"/>
    <x v="0"/>
    <x v="0"/>
    <n v="219"/>
    <m/>
  </r>
  <r>
    <x v="5"/>
    <x v="2"/>
    <x v="0"/>
    <x v="0"/>
    <n v="208"/>
    <m/>
  </r>
  <r>
    <x v="0"/>
    <x v="3"/>
    <x v="0"/>
    <x v="0"/>
    <n v="396"/>
    <m/>
  </r>
  <r>
    <x v="1"/>
    <x v="3"/>
    <x v="0"/>
    <x v="0"/>
    <n v="427"/>
    <m/>
  </r>
  <r>
    <x v="2"/>
    <x v="3"/>
    <x v="0"/>
    <x v="0"/>
    <n v="598"/>
    <m/>
  </r>
  <r>
    <x v="3"/>
    <x v="3"/>
    <x v="0"/>
    <x v="0"/>
    <n v="439"/>
    <m/>
  </r>
  <r>
    <x v="4"/>
    <x v="3"/>
    <x v="0"/>
    <x v="0"/>
    <n v="293"/>
    <m/>
  </r>
  <r>
    <x v="5"/>
    <x v="3"/>
    <x v="0"/>
    <x v="0"/>
    <n v="234"/>
    <m/>
  </r>
  <r>
    <x v="0"/>
    <x v="4"/>
    <x v="0"/>
    <x v="0"/>
    <n v="1469"/>
    <m/>
  </r>
  <r>
    <x v="1"/>
    <x v="4"/>
    <x v="0"/>
    <x v="0"/>
    <n v="1492"/>
    <m/>
  </r>
  <r>
    <x v="2"/>
    <x v="4"/>
    <x v="0"/>
    <x v="0"/>
    <n v="1880"/>
    <m/>
  </r>
  <r>
    <x v="3"/>
    <x v="4"/>
    <x v="0"/>
    <x v="0"/>
    <n v="1519"/>
    <m/>
  </r>
  <r>
    <x v="4"/>
    <x v="4"/>
    <x v="0"/>
    <x v="0"/>
    <n v="979"/>
    <m/>
  </r>
  <r>
    <x v="5"/>
    <x v="4"/>
    <x v="0"/>
    <x v="0"/>
    <n v="824"/>
    <m/>
  </r>
  <r>
    <x v="0"/>
    <x v="5"/>
    <x v="0"/>
    <x v="0"/>
    <n v="8549"/>
    <m/>
  </r>
  <r>
    <x v="1"/>
    <x v="5"/>
    <x v="0"/>
    <x v="0"/>
    <n v="9017"/>
    <m/>
  </r>
  <r>
    <x v="2"/>
    <x v="5"/>
    <x v="0"/>
    <x v="0"/>
    <n v="9337"/>
    <m/>
  </r>
  <r>
    <x v="3"/>
    <x v="5"/>
    <x v="0"/>
    <x v="0"/>
    <n v="8225"/>
    <m/>
  </r>
  <r>
    <x v="4"/>
    <x v="5"/>
    <x v="0"/>
    <x v="0"/>
    <n v="6421"/>
    <m/>
  </r>
  <r>
    <x v="5"/>
    <x v="5"/>
    <x v="0"/>
    <x v="0"/>
    <n v="5092"/>
    <m/>
  </r>
  <r>
    <x v="0"/>
    <x v="6"/>
    <x v="0"/>
    <x v="0"/>
    <n v="26706"/>
    <m/>
  </r>
  <r>
    <x v="1"/>
    <x v="6"/>
    <x v="0"/>
    <x v="0"/>
    <n v="28134"/>
    <m/>
  </r>
  <r>
    <x v="2"/>
    <x v="6"/>
    <x v="0"/>
    <x v="0"/>
    <n v="30458"/>
    <m/>
  </r>
  <r>
    <x v="3"/>
    <x v="6"/>
    <x v="0"/>
    <x v="0"/>
    <n v="25572"/>
    <m/>
  </r>
  <r>
    <x v="4"/>
    <x v="6"/>
    <x v="0"/>
    <x v="0"/>
    <n v="16403"/>
    <m/>
  </r>
  <r>
    <x v="5"/>
    <x v="6"/>
    <x v="0"/>
    <x v="0"/>
    <n v="13893"/>
    <m/>
  </r>
  <r>
    <x v="0"/>
    <x v="0"/>
    <x v="0"/>
    <x v="1"/>
    <n v="200"/>
    <m/>
  </r>
  <r>
    <x v="1"/>
    <x v="0"/>
    <x v="0"/>
    <x v="1"/>
    <n v="197"/>
    <m/>
  </r>
  <r>
    <x v="2"/>
    <x v="0"/>
    <x v="0"/>
    <x v="1"/>
    <n v="210"/>
    <m/>
  </r>
  <r>
    <x v="3"/>
    <x v="0"/>
    <x v="0"/>
    <x v="1"/>
    <n v="205"/>
    <m/>
  </r>
  <r>
    <x v="4"/>
    <x v="0"/>
    <x v="0"/>
    <x v="1"/>
    <n v="115"/>
    <m/>
  </r>
  <r>
    <x v="5"/>
    <x v="0"/>
    <x v="0"/>
    <x v="1"/>
    <n v="82"/>
    <m/>
  </r>
  <r>
    <x v="0"/>
    <x v="1"/>
    <x v="0"/>
    <x v="1"/>
    <n v="475"/>
    <m/>
  </r>
  <r>
    <x v="1"/>
    <x v="1"/>
    <x v="0"/>
    <x v="1"/>
    <n v="478"/>
    <m/>
  </r>
  <r>
    <x v="2"/>
    <x v="1"/>
    <x v="0"/>
    <x v="1"/>
    <n v="592"/>
    <m/>
  </r>
  <r>
    <x v="3"/>
    <x v="1"/>
    <x v="0"/>
    <x v="1"/>
    <n v="565"/>
    <m/>
  </r>
  <r>
    <x v="4"/>
    <x v="1"/>
    <x v="0"/>
    <x v="1"/>
    <n v="298"/>
    <m/>
  </r>
  <r>
    <x v="5"/>
    <x v="1"/>
    <x v="0"/>
    <x v="1"/>
    <n v="216"/>
    <m/>
  </r>
  <r>
    <x v="0"/>
    <x v="2"/>
    <x v="0"/>
    <x v="1"/>
    <n v="320"/>
    <m/>
  </r>
  <r>
    <x v="1"/>
    <x v="2"/>
    <x v="0"/>
    <x v="1"/>
    <n v="348"/>
    <m/>
  </r>
  <r>
    <x v="2"/>
    <x v="2"/>
    <x v="0"/>
    <x v="1"/>
    <n v="512"/>
    <m/>
  </r>
  <r>
    <x v="3"/>
    <x v="2"/>
    <x v="0"/>
    <x v="1"/>
    <n v="318"/>
    <m/>
  </r>
  <r>
    <x v="4"/>
    <x v="2"/>
    <x v="0"/>
    <x v="1"/>
    <n v="218"/>
    <m/>
  </r>
  <r>
    <x v="5"/>
    <x v="2"/>
    <x v="0"/>
    <x v="1"/>
    <n v="174"/>
    <m/>
  </r>
  <r>
    <x v="0"/>
    <x v="3"/>
    <x v="0"/>
    <x v="1"/>
    <n v="378"/>
    <m/>
  </r>
  <r>
    <x v="1"/>
    <x v="3"/>
    <x v="0"/>
    <x v="1"/>
    <n v="422"/>
    <m/>
  </r>
  <r>
    <x v="2"/>
    <x v="3"/>
    <x v="0"/>
    <x v="1"/>
    <n v="605"/>
    <m/>
  </r>
  <r>
    <x v="3"/>
    <x v="3"/>
    <x v="0"/>
    <x v="1"/>
    <n v="461"/>
    <m/>
  </r>
  <r>
    <x v="4"/>
    <x v="3"/>
    <x v="0"/>
    <x v="1"/>
    <n v="297"/>
    <m/>
  </r>
  <r>
    <x v="5"/>
    <x v="3"/>
    <x v="0"/>
    <x v="1"/>
    <n v="191"/>
    <m/>
  </r>
  <r>
    <x v="0"/>
    <x v="4"/>
    <x v="0"/>
    <x v="1"/>
    <n v="1373"/>
    <m/>
  </r>
  <r>
    <x v="1"/>
    <x v="4"/>
    <x v="0"/>
    <x v="1"/>
    <n v="1445"/>
    <m/>
  </r>
  <r>
    <x v="2"/>
    <x v="4"/>
    <x v="0"/>
    <x v="1"/>
    <n v="1919"/>
    <m/>
  </r>
  <r>
    <x v="3"/>
    <x v="4"/>
    <x v="0"/>
    <x v="1"/>
    <n v="1549"/>
    <m/>
  </r>
  <r>
    <x v="4"/>
    <x v="4"/>
    <x v="0"/>
    <x v="1"/>
    <n v="928"/>
    <m/>
  </r>
  <r>
    <x v="5"/>
    <x v="4"/>
    <x v="0"/>
    <x v="1"/>
    <n v="663"/>
    <m/>
  </r>
  <r>
    <x v="0"/>
    <x v="5"/>
    <x v="0"/>
    <x v="1"/>
    <n v="7640"/>
    <m/>
  </r>
  <r>
    <x v="1"/>
    <x v="5"/>
    <x v="0"/>
    <x v="1"/>
    <n v="8204"/>
    <m/>
  </r>
  <r>
    <x v="2"/>
    <x v="5"/>
    <x v="0"/>
    <x v="1"/>
    <n v="8988"/>
    <m/>
  </r>
  <r>
    <x v="3"/>
    <x v="5"/>
    <x v="0"/>
    <x v="1"/>
    <n v="7683"/>
    <m/>
  </r>
  <r>
    <x v="4"/>
    <x v="5"/>
    <x v="0"/>
    <x v="1"/>
    <n v="5716"/>
    <m/>
  </r>
  <r>
    <x v="5"/>
    <x v="5"/>
    <x v="0"/>
    <x v="1"/>
    <n v="3921"/>
    <m/>
  </r>
  <r>
    <x v="0"/>
    <x v="6"/>
    <x v="0"/>
    <x v="1"/>
    <n v="25195"/>
    <m/>
  </r>
  <r>
    <x v="1"/>
    <x v="6"/>
    <x v="0"/>
    <x v="1"/>
    <n v="27434"/>
    <m/>
  </r>
  <r>
    <x v="2"/>
    <x v="6"/>
    <x v="0"/>
    <x v="1"/>
    <n v="31003"/>
    <m/>
  </r>
  <r>
    <x v="3"/>
    <x v="6"/>
    <x v="0"/>
    <x v="1"/>
    <n v="25189"/>
    <m/>
  </r>
  <r>
    <x v="4"/>
    <x v="6"/>
    <x v="0"/>
    <x v="1"/>
    <n v="15205"/>
    <m/>
  </r>
  <r>
    <x v="5"/>
    <x v="6"/>
    <x v="0"/>
    <x v="1"/>
    <n v="11426"/>
    <m/>
  </r>
  <r>
    <x v="0"/>
    <x v="0"/>
    <x v="0"/>
    <x v="2"/>
    <n v="90"/>
    <m/>
  </r>
  <r>
    <x v="1"/>
    <x v="0"/>
    <x v="0"/>
    <x v="2"/>
    <n v="81"/>
    <m/>
  </r>
  <r>
    <x v="2"/>
    <x v="0"/>
    <x v="0"/>
    <x v="2"/>
    <n v="69"/>
    <m/>
  </r>
  <r>
    <x v="3"/>
    <x v="0"/>
    <x v="0"/>
    <x v="2"/>
    <n v="64"/>
    <m/>
  </r>
  <r>
    <x v="4"/>
    <x v="0"/>
    <x v="0"/>
    <x v="2"/>
    <n v="63"/>
    <m/>
  </r>
  <r>
    <x v="5"/>
    <x v="0"/>
    <x v="0"/>
    <x v="2"/>
    <n v="46"/>
    <m/>
  </r>
  <r>
    <x v="0"/>
    <x v="1"/>
    <x v="0"/>
    <x v="2"/>
    <n v="38"/>
    <m/>
  </r>
  <r>
    <x v="1"/>
    <x v="1"/>
    <x v="0"/>
    <x v="2"/>
    <n v="107"/>
    <m/>
  </r>
  <r>
    <x v="2"/>
    <x v="1"/>
    <x v="0"/>
    <x v="2"/>
    <n v="60"/>
    <m/>
  </r>
  <r>
    <x v="3"/>
    <x v="1"/>
    <x v="0"/>
    <x v="2"/>
    <n v="45"/>
    <m/>
  </r>
  <r>
    <x v="4"/>
    <x v="1"/>
    <x v="0"/>
    <x v="2"/>
    <n v="28"/>
    <m/>
  </r>
  <r>
    <x v="5"/>
    <x v="1"/>
    <x v="0"/>
    <x v="2"/>
    <n v="38"/>
    <m/>
  </r>
  <r>
    <x v="0"/>
    <x v="2"/>
    <x v="0"/>
    <x v="2"/>
    <n v="44"/>
    <m/>
  </r>
  <r>
    <x v="1"/>
    <x v="2"/>
    <x v="0"/>
    <x v="2"/>
    <n v="41"/>
    <m/>
  </r>
  <r>
    <x v="2"/>
    <x v="2"/>
    <x v="0"/>
    <x v="2"/>
    <n v="46"/>
    <m/>
  </r>
  <r>
    <x v="3"/>
    <x v="2"/>
    <x v="0"/>
    <x v="2"/>
    <n v="29"/>
    <m/>
  </r>
  <r>
    <x v="4"/>
    <x v="2"/>
    <x v="0"/>
    <x v="2"/>
    <n v="32"/>
    <m/>
  </r>
  <r>
    <x v="5"/>
    <x v="2"/>
    <x v="0"/>
    <x v="2"/>
    <n v="34"/>
    <m/>
  </r>
  <r>
    <x v="0"/>
    <x v="3"/>
    <x v="0"/>
    <x v="2"/>
    <n v="52"/>
    <m/>
  </r>
  <r>
    <x v="1"/>
    <x v="3"/>
    <x v="0"/>
    <x v="2"/>
    <n v="59"/>
    <m/>
  </r>
  <r>
    <x v="2"/>
    <x v="3"/>
    <x v="0"/>
    <x v="2"/>
    <n v="82"/>
    <m/>
  </r>
  <r>
    <x v="3"/>
    <x v="3"/>
    <x v="0"/>
    <x v="2"/>
    <n v="64"/>
    <m/>
  </r>
  <r>
    <x v="4"/>
    <x v="3"/>
    <x v="0"/>
    <x v="2"/>
    <n v="32"/>
    <m/>
  </r>
  <r>
    <x v="5"/>
    <x v="3"/>
    <x v="0"/>
    <x v="2"/>
    <n v="43"/>
    <m/>
  </r>
  <r>
    <x v="0"/>
    <x v="4"/>
    <x v="0"/>
    <x v="2"/>
    <n v="224"/>
    <m/>
  </r>
  <r>
    <x v="1"/>
    <x v="4"/>
    <x v="0"/>
    <x v="2"/>
    <n v="288"/>
    <m/>
  </r>
  <r>
    <x v="2"/>
    <x v="4"/>
    <x v="0"/>
    <x v="2"/>
    <n v="257"/>
    <m/>
  </r>
  <r>
    <x v="3"/>
    <x v="4"/>
    <x v="0"/>
    <x v="2"/>
    <n v="202"/>
    <m/>
  </r>
  <r>
    <x v="4"/>
    <x v="4"/>
    <x v="0"/>
    <x v="2"/>
    <n v="155"/>
    <m/>
  </r>
  <r>
    <x v="5"/>
    <x v="4"/>
    <x v="0"/>
    <x v="2"/>
    <n v="161"/>
    <m/>
  </r>
  <r>
    <x v="0"/>
    <x v="5"/>
    <x v="0"/>
    <x v="2"/>
    <n v="1756"/>
    <m/>
  </r>
  <r>
    <x v="1"/>
    <x v="5"/>
    <x v="0"/>
    <x v="2"/>
    <n v="1777"/>
    <m/>
  </r>
  <r>
    <x v="2"/>
    <x v="5"/>
    <x v="0"/>
    <x v="2"/>
    <n v="1627"/>
    <m/>
  </r>
  <r>
    <x v="3"/>
    <x v="5"/>
    <x v="0"/>
    <x v="2"/>
    <n v="1552"/>
    <m/>
  </r>
  <r>
    <x v="4"/>
    <x v="5"/>
    <x v="0"/>
    <x v="2"/>
    <n v="1387"/>
    <m/>
  </r>
  <r>
    <x v="5"/>
    <x v="5"/>
    <x v="0"/>
    <x v="2"/>
    <n v="1171"/>
    <m/>
  </r>
  <r>
    <x v="0"/>
    <x v="6"/>
    <x v="0"/>
    <x v="2"/>
    <n v="3912"/>
    <m/>
  </r>
  <r>
    <x v="1"/>
    <x v="6"/>
    <x v="0"/>
    <x v="2"/>
    <n v="3838"/>
    <m/>
  </r>
  <r>
    <x v="2"/>
    <x v="6"/>
    <x v="0"/>
    <x v="2"/>
    <n v="4002"/>
    <m/>
  </r>
  <r>
    <x v="3"/>
    <x v="6"/>
    <x v="0"/>
    <x v="2"/>
    <n v="4032"/>
    <m/>
  </r>
  <r>
    <x v="4"/>
    <x v="6"/>
    <x v="0"/>
    <x v="2"/>
    <n v="3053"/>
    <m/>
  </r>
  <r>
    <x v="5"/>
    <x v="6"/>
    <x v="0"/>
    <x v="2"/>
    <n v="2467"/>
    <m/>
  </r>
  <r>
    <x v="0"/>
    <x v="0"/>
    <x v="0"/>
    <x v="3"/>
    <n v="37"/>
    <m/>
  </r>
  <r>
    <x v="1"/>
    <x v="0"/>
    <x v="0"/>
    <x v="3"/>
    <n v="28"/>
    <m/>
  </r>
  <r>
    <x v="2"/>
    <x v="0"/>
    <x v="0"/>
    <x v="3"/>
    <n v="17"/>
    <m/>
  </r>
  <r>
    <x v="3"/>
    <x v="0"/>
    <x v="0"/>
    <x v="3"/>
    <n v="26"/>
    <m/>
  </r>
  <r>
    <x v="4"/>
    <x v="0"/>
    <x v="0"/>
    <x v="3"/>
    <n v="27"/>
    <m/>
  </r>
  <r>
    <x v="5"/>
    <x v="0"/>
    <x v="0"/>
    <x v="3"/>
    <n v="13"/>
    <m/>
  </r>
  <r>
    <x v="0"/>
    <x v="1"/>
    <x v="0"/>
    <x v="3"/>
    <n v="106"/>
    <m/>
  </r>
  <r>
    <x v="1"/>
    <x v="1"/>
    <x v="0"/>
    <x v="3"/>
    <n v="123"/>
    <m/>
  </r>
  <r>
    <x v="2"/>
    <x v="1"/>
    <x v="0"/>
    <x v="3"/>
    <n v="105"/>
    <m/>
  </r>
  <r>
    <x v="3"/>
    <x v="1"/>
    <x v="0"/>
    <x v="3"/>
    <n v="105"/>
    <m/>
  </r>
  <r>
    <x v="4"/>
    <x v="1"/>
    <x v="0"/>
    <x v="3"/>
    <n v="97"/>
    <m/>
  </r>
  <r>
    <x v="5"/>
    <x v="1"/>
    <x v="0"/>
    <x v="3"/>
    <n v="97"/>
    <m/>
  </r>
  <r>
    <x v="0"/>
    <x v="2"/>
    <x v="0"/>
    <x v="3"/>
    <n v="67"/>
    <m/>
  </r>
  <r>
    <x v="1"/>
    <x v="2"/>
    <x v="0"/>
    <x v="3"/>
    <n v="90"/>
    <m/>
  </r>
  <r>
    <x v="2"/>
    <x v="2"/>
    <x v="0"/>
    <x v="3"/>
    <n v="77"/>
    <m/>
  </r>
  <r>
    <x v="3"/>
    <x v="2"/>
    <x v="0"/>
    <x v="3"/>
    <n v="80"/>
    <m/>
  </r>
  <r>
    <x v="4"/>
    <x v="2"/>
    <x v="0"/>
    <x v="3"/>
    <n v="79"/>
    <m/>
  </r>
  <r>
    <x v="5"/>
    <x v="2"/>
    <x v="0"/>
    <x v="3"/>
    <n v="83"/>
    <m/>
  </r>
  <r>
    <x v="0"/>
    <x v="3"/>
    <x v="0"/>
    <x v="3"/>
    <n v="120"/>
    <m/>
  </r>
  <r>
    <x v="1"/>
    <x v="3"/>
    <x v="0"/>
    <x v="3"/>
    <n v="115"/>
    <m/>
  </r>
  <r>
    <x v="2"/>
    <x v="3"/>
    <x v="0"/>
    <x v="3"/>
    <n v="109"/>
    <m/>
  </r>
  <r>
    <x v="3"/>
    <x v="3"/>
    <x v="0"/>
    <x v="3"/>
    <n v="103"/>
    <m/>
  </r>
  <r>
    <x v="4"/>
    <x v="3"/>
    <x v="0"/>
    <x v="3"/>
    <n v="70"/>
    <m/>
  </r>
  <r>
    <x v="5"/>
    <x v="3"/>
    <x v="0"/>
    <x v="3"/>
    <n v="64"/>
    <m/>
  </r>
  <r>
    <x v="0"/>
    <x v="4"/>
    <x v="0"/>
    <x v="3"/>
    <n v="330"/>
    <m/>
  </r>
  <r>
    <x v="1"/>
    <x v="4"/>
    <x v="0"/>
    <x v="3"/>
    <n v="356"/>
    <m/>
  </r>
  <r>
    <x v="2"/>
    <x v="4"/>
    <x v="0"/>
    <x v="3"/>
    <n v="308"/>
    <m/>
  </r>
  <r>
    <x v="3"/>
    <x v="4"/>
    <x v="0"/>
    <x v="3"/>
    <n v="314"/>
    <m/>
  </r>
  <r>
    <x v="4"/>
    <x v="4"/>
    <x v="0"/>
    <x v="3"/>
    <n v="273"/>
    <m/>
  </r>
  <r>
    <x v="5"/>
    <x v="4"/>
    <x v="0"/>
    <x v="3"/>
    <n v="257"/>
    <m/>
  </r>
  <r>
    <x v="0"/>
    <x v="5"/>
    <x v="0"/>
    <x v="3"/>
    <n v="2242"/>
    <m/>
  </r>
  <r>
    <x v="1"/>
    <x v="5"/>
    <x v="0"/>
    <x v="3"/>
    <n v="2286"/>
    <m/>
  </r>
  <r>
    <x v="2"/>
    <x v="5"/>
    <x v="0"/>
    <x v="3"/>
    <n v="2308"/>
    <m/>
  </r>
  <r>
    <x v="3"/>
    <x v="5"/>
    <x v="0"/>
    <x v="3"/>
    <n v="2086"/>
    <m/>
  </r>
  <r>
    <x v="4"/>
    <x v="5"/>
    <x v="0"/>
    <x v="3"/>
    <n v="1965"/>
    <m/>
  </r>
  <r>
    <x v="5"/>
    <x v="5"/>
    <x v="0"/>
    <x v="3"/>
    <n v="1833"/>
    <m/>
  </r>
  <r>
    <x v="0"/>
    <x v="6"/>
    <x v="0"/>
    <x v="3"/>
    <n v="7217"/>
    <m/>
  </r>
  <r>
    <x v="1"/>
    <x v="6"/>
    <x v="0"/>
    <x v="3"/>
    <n v="7738"/>
    <m/>
  </r>
  <r>
    <x v="2"/>
    <x v="6"/>
    <x v="0"/>
    <x v="3"/>
    <n v="8388"/>
    <m/>
  </r>
  <r>
    <x v="3"/>
    <x v="6"/>
    <x v="0"/>
    <x v="3"/>
    <n v="7172"/>
    <m/>
  </r>
  <r>
    <x v="4"/>
    <x v="6"/>
    <x v="0"/>
    <x v="3"/>
    <n v="6502"/>
    <m/>
  </r>
  <r>
    <x v="5"/>
    <x v="6"/>
    <x v="0"/>
    <x v="3"/>
    <n v="6010"/>
    <m/>
  </r>
  <r>
    <x v="0"/>
    <x v="0"/>
    <x v="0"/>
    <x v="4"/>
    <n v="1210"/>
    <m/>
  </r>
  <r>
    <x v="1"/>
    <x v="0"/>
    <x v="0"/>
    <x v="4"/>
    <n v="1123"/>
    <m/>
  </r>
  <r>
    <x v="2"/>
    <x v="0"/>
    <x v="0"/>
    <x v="4"/>
    <n v="1402"/>
    <m/>
  </r>
  <r>
    <x v="3"/>
    <x v="0"/>
    <x v="0"/>
    <x v="4"/>
    <n v="774"/>
    <m/>
  </r>
  <r>
    <x v="4"/>
    <x v="0"/>
    <x v="0"/>
    <x v="4"/>
    <n v="730"/>
    <m/>
  </r>
  <r>
    <x v="5"/>
    <x v="0"/>
    <x v="0"/>
    <x v="4"/>
    <n v="560"/>
    <m/>
  </r>
  <r>
    <x v="0"/>
    <x v="1"/>
    <x v="0"/>
    <x v="4"/>
    <n v="792"/>
    <m/>
  </r>
  <r>
    <x v="1"/>
    <x v="1"/>
    <x v="0"/>
    <x v="4"/>
    <n v="994"/>
    <m/>
  </r>
  <r>
    <x v="2"/>
    <x v="1"/>
    <x v="0"/>
    <x v="4"/>
    <n v="1104"/>
    <m/>
  </r>
  <r>
    <x v="3"/>
    <x v="1"/>
    <x v="0"/>
    <x v="4"/>
    <n v="1095"/>
    <m/>
  </r>
  <r>
    <x v="4"/>
    <x v="1"/>
    <x v="0"/>
    <x v="4"/>
    <n v="837"/>
    <m/>
  </r>
  <r>
    <x v="5"/>
    <x v="1"/>
    <x v="0"/>
    <x v="4"/>
    <n v="818"/>
    <m/>
  </r>
  <r>
    <x v="0"/>
    <x v="2"/>
    <x v="0"/>
    <x v="4"/>
    <n v="797"/>
    <m/>
  </r>
  <r>
    <x v="1"/>
    <x v="2"/>
    <x v="0"/>
    <x v="4"/>
    <n v="683"/>
    <m/>
  </r>
  <r>
    <x v="2"/>
    <x v="2"/>
    <x v="0"/>
    <x v="4"/>
    <n v="916"/>
    <m/>
  </r>
  <r>
    <x v="3"/>
    <x v="2"/>
    <x v="0"/>
    <x v="4"/>
    <n v="607"/>
    <m/>
  </r>
  <r>
    <x v="4"/>
    <x v="2"/>
    <x v="0"/>
    <x v="4"/>
    <n v="550"/>
    <m/>
  </r>
  <r>
    <x v="5"/>
    <x v="2"/>
    <x v="0"/>
    <x v="4"/>
    <n v="531"/>
    <m/>
  </r>
  <r>
    <x v="0"/>
    <x v="3"/>
    <x v="0"/>
    <x v="4"/>
    <n v="820"/>
    <m/>
  </r>
  <r>
    <x v="1"/>
    <x v="3"/>
    <x v="0"/>
    <x v="4"/>
    <n v="982"/>
    <m/>
  </r>
  <r>
    <x v="2"/>
    <x v="3"/>
    <x v="0"/>
    <x v="4"/>
    <n v="1388"/>
    <m/>
  </r>
  <r>
    <x v="3"/>
    <x v="3"/>
    <x v="0"/>
    <x v="4"/>
    <n v="1204"/>
    <m/>
  </r>
  <r>
    <x v="4"/>
    <x v="3"/>
    <x v="0"/>
    <x v="4"/>
    <n v="678"/>
    <m/>
  </r>
  <r>
    <x v="5"/>
    <x v="3"/>
    <x v="0"/>
    <x v="4"/>
    <n v="771"/>
    <m/>
  </r>
  <r>
    <x v="0"/>
    <x v="4"/>
    <x v="0"/>
    <x v="4"/>
    <n v="3619"/>
    <m/>
  </r>
  <r>
    <x v="1"/>
    <x v="4"/>
    <x v="0"/>
    <x v="4"/>
    <n v="3782"/>
    <m/>
  </r>
  <r>
    <x v="2"/>
    <x v="4"/>
    <x v="0"/>
    <x v="4"/>
    <n v="4810"/>
    <m/>
  </r>
  <r>
    <x v="3"/>
    <x v="4"/>
    <x v="0"/>
    <x v="4"/>
    <n v="3680"/>
    <m/>
  </r>
  <r>
    <x v="4"/>
    <x v="4"/>
    <x v="0"/>
    <x v="4"/>
    <n v="2795"/>
    <m/>
  </r>
  <r>
    <x v="5"/>
    <x v="4"/>
    <x v="0"/>
    <x v="4"/>
    <n v="2680"/>
    <m/>
  </r>
  <r>
    <x v="0"/>
    <x v="5"/>
    <x v="0"/>
    <x v="4"/>
    <n v="30423"/>
    <m/>
  </r>
  <r>
    <x v="1"/>
    <x v="5"/>
    <x v="0"/>
    <x v="4"/>
    <n v="32106"/>
    <m/>
  </r>
  <r>
    <x v="2"/>
    <x v="5"/>
    <x v="0"/>
    <x v="4"/>
    <n v="28923"/>
    <m/>
  </r>
  <r>
    <x v="3"/>
    <x v="5"/>
    <x v="0"/>
    <x v="4"/>
    <n v="27290"/>
    <m/>
  </r>
  <r>
    <x v="4"/>
    <x v="5"/>
    <x v="0"/>
    <x v="4"/>
    <n v="24449"/>
    <m/>
  </r>
  <r>
    <x v="5"/>
    <x v="5"/>
    <x v="0"/>
    <x v="4"/>
    <n v="22581"/>
    <m/>
  </r>
  <r>
    <x v="0"/>
    <x v="6"/>
    <x v="0"/>
    <x v="4"/>
    <n v="75540"/>
    <m/>
  </r>
  <r>
    <x v="1"/>
    <x v="6"/>
    <x v="0"/>
    <x v="4"/>
    <n v="77778"/>
    <m/>
  </r>
  <r>
    <x v="2"/>
    <x v="6"/>
    <x v="0"/>
    <x v="4"/>
    <n v="80373"/>
    <m/>
  </r>
  <r>
    <x v="3"/>
    <x v="6"/>
    <x v="0"/>
    <x v="4"/>
    <n v="76625"/>
    <m/>
  </r>
  <r>
    <x v="4"/>
    <x v="6"/>
    <x v="0"/>
    <x v="4"/>
    <n v="58755"/>
    <m/>
  </r>
  <r>
    <x v="5"/>
    <x v="6"/>
    <x v="0"/>
    <x v="4"/>
    <n v="51530"/>
    <m/>
  </r>
  <r>
    <x v="0"/>
    <x v="0"/>
    <x v="0"/>
    <x v="5"/>
    <n v="980"/>
    <m/>
  </r>
  <r>
    <x v="1"/>
    <x v="0"/>
    <x v="0"/>
    <x v="5"/>
    <n v="869"/>
    <m/>
  </r>
  <r>
    <x v="2"/>
    <x v="0"/>
    <x v="0"/>
    <x v="5"/>
    <n v="1044"/>
    <m/>
  </r>
  <r>
    <x v="3"/>
    <x v="0"/>
    <x v="0"/>
    <x v="5"/>
    <n v="725"/>
    <m/>
  </r>
  <r>
    <x v="4"/>
    <x v="0"/>
    <x v="0"/>
    <x v="5"/>
    <n v="643"/>
    <m/>
  </r>
  <r>
    <x v="5"/>
    <x v="0"/>
    <x v="0"/>
    <x v="5"/>
    <n v="560"/>
    <m/>
  </r>
  <r>
    <x v="0"/>
    <x v="1"/>
    <x v="0"/>
    <x v="5"/>
    <n v="1026"/>
    <m/>
  </r>
  <r>
    <x v="1"/>
    <x v="1"/>
    <x v="0"/>
    <x v="5"/>
    <n v="1108"/>
    <m/>
  </r>
  <r>
    <x v="2"/>
    <x v="1"/>
    <x v="0"/>
    <x v="5"/>
    <n v="1328"/>
    <m/>
  </r>
  <r>
    <x v="3"/>
    <x v="1"/>
    <x v="0"/>
    <x v="5"/>
    <n v="1284"/>
    <m/>
  </r>
  <r>
    <x v="4"/>
    <x v="1"/>
    <x v="0"/>
    <x v="5"/>
    <n v="748"/>
    <m/>
  </r>
  <r>
    <x v="5"/>
    <x v="1"/>
    <x v="0"/>
    <x v="5"/>
    <n v="818"/>
    <m/>
  </r>
  <r>
    <x v="0"/>
    <x v="2"/>
    <x v="0"/>
    <x v="5"/>
    <n v="886"/>
    <m/>
  </r>
  <r>
    <x v="1"/>
    <x v="2"/>
    <x v="0"/>
    <x v="5"/>
    <n v="819"/>
    <m/>
  </r>
  <r>
    <x v="2"/>
    <x v="2"/>
    <x v="0"/>
    <x v="5"/>
    <n v="1112"/>
    <m/>
  </r>
  <r>
    <x v="3"/>
    <x v="2"/>
    <x v="0"/>
    <x v="5"/>
    <n v="731"/>
    <m/>
  </r>
  <r>
    <x v="4"/>
    <x v="2"/>
    <x v="0"/>
    <x v="5"/>
    <n v="592"/>
    <m/>
  </r>
  <r>
    <x v="5"/>
    <x v="2"/>
    <x v="0"/>
    <x v="5"/>
    <n v="531"/>
    <m/>
  </r>
  <r>
    <x v="0"/>
    <x v="3"/>
    <x v="0"/>
    <x v="5"/>
    <n v="967"/>
    <m/>
  </r>
  <r>
    <x v="1"/>
    <x v="3"/>
    <x v="0"/>
    <x v="5"/>
    <n v="1109"/>
    <m/>
  </r>
  <r>
    <x v="2"/>
    <x v="3"/>
    <x v="0"/>
    <x v="5"/>
    <n v="1541"/>
    <m/>
  </r>
  <r>
    <x v="3"/>
    <x v="3"/>
    <x v="0"/>
    <x v="5"/>
    <n v="1216"/>
    <m/>
  </r>
  <r>
    <x v="4"/>
    <x v="3"/>
    <x v="0"/>
    <x v="5"/>
    <n v="810"/>
    <m/>
  </r>
  <r>
    <x v="5"/>
    <x v="3"/>
    <x v="0"/>
    <x v="5"/>
    <n v="771"/>
    <m/>
  </r>
  <r>
    <x v="0"/>
    <x v="4"/>
    <x v="0"/>
    <x v="5"/>
    <n v="3859"/>
    <m/>
  </r>
  <r>
    <x v="1"/>
    <x v="4"/>
    <x v="0"/>
    <x v="5"/>
    <n v="3905"/>
    <m/>
  </r>
  <r>
    <x v="2"/>
    <x v="4"/>
    <x v="0"/>
    <x v="5"/>
    <n v="5025"/>
    <m/>
  </r>
  <r>
    <x v="3"/>
    <x v="4"/>
    <x v="0"/>
    <x v="5"/>
    <n v="3956"/>
    <m/>
  </r>
  <r>
    <x v="4"/>
    <x v="4"/>
    <x v="0"/>
    <x v="5"/>
    <n v="2793"/>
    <m/>
  </r>
  <r>
    <x v="5"/>
    <x v="4"/>
    <x v="0"/>
    <x v="5"/>
    <n v="2680"/>
    <m/>
  </r>
  <r>
    <x v="0"/>
    <x v="5"/>
    <x v="0"/>
    <x v="5"/>
    <n v="28750"/>
    <m/>
  </r>
  <r>
    <x v="1"/>
    <x v="5"/>
    <x v="0"/>
    <x v="5"/>
    <n v="29041"/>
    <m/>
  </r>
  <r>
    <x v="2"/>
    <x v="5"/>
    <x v="0"/>
    <x v="5"/>
    <n v="28869"/>
    <m/>
  </r>
  <r>
    <x v="3"/>
    <x v="5"/>
    <x v="0"/>
    <x v="5"/>
    <n v="26850"/>
    <m/>
  </r>
  <r>
    <x v="4"/>
    <x v="5"/>
    <x v="0"/>
    <x v="5"/>
    <n v="22864"/>
    <m/>
  </r>
  <r>
    <x v="5"/>
    <x v="5"/>
    <x v="0"/>
    <x v="5"/>
    <n v="22581"/>
    <m/>
  </r>
  <r>
    <x v="0"/>
    <x v="6"/>
    <x v="0"/>
    <x v="5"/>
    <n v="78176"/>
    <m/>
  </r>
  <r>
    <x v="1"/>
    <x v="6"/>
    <x v="0"/>
    <x v="5"/>
    <n v="78994"/>
    <m/>
  </r>
  <r>
    <x v="2"/>
    <x v="6"/>
    <x v="0"/>
    <x v="5"/>
    <n v="85794"/>
    <m/>
  </r>
  <r>
    <x v="3"/>
    <x v="6"/>
    <x v="0"/>
    <x v="5"/>
    <n v="78833"/>
    <m/>
  </r>
  <r>
    <x v="4"/>
    <x v="6"/>
    <x v="0"/>
    <x v="5"/>
    <n v="56801"/>
    <m/>
  </r>
  <r>
    <x v="5"/>
    <x v="6"/>
    <x v="0"/>
    <x v="5"/>
    <n v="48319"/>
    <m/>
  </r>
  <r>
    <x v="0"/>
    <x v="0"/>
    <x v="1"/>
    <x v="6"/>
    <n v="70390"/>
    <m/>
  </r>
  <r>
    <x v="1"/>
    <x v="0"/>
    <x v="1"/>
    <x v="6"/>
    <n v="71508"/>
    <m/>
  </r>
  <r>
    <x v="2"/>
    <x v="0"/>
    <x v="1"/>
    <x v="6"/>
    <n v="72322"/>
    <m/>
  </r>
  <r>
    <x v="3"/>
    <x v="0"/>
    <x v="1"/>
    <x v="6"/>
    <n v="72394"/>
    <m/>
  </r>
  <r>
    <x v="4"/>
    <x v="0"/>
    <x v="1"/>
    <x v="6"/>
    <n v="73098"/>
    <m/>
  </r>
  <r>
    <x v="5"/>
    <x v="0"/>
    <x v="1"/>
    <x v="6"/>
    <n v="73859"/>
    <m/>
  </r>
  <r>
    <x v="0"/>
    <x v="1"/>
    <x v="1"/>
    <x v="6"/>
    <n v="59055"/>
    <m/>
  </r>
  <r>
    <x v="1"/>
    <x v="1"/>
    <x v="1"/>
    <x v="6"/>
    <n v="59905"/>
    <m/>
  </r>
  <r>
    <x v="2"/>
    <x v="1"/>
    <x v="1"/>
    <x v="6"/>
    <n v="60627"/>
    <m/>
  </r>
  <r>
    <x v="3"/>
    <x v="1"/>
    <x v="1"/>
    <x v="6"/>
    <n v="60477"/>
    <m/>
  </r>
  <r>
    <x v="4"/>
    <x v="1"/>
    <x v="1"/>
    <x v="6"/>
    <n v="61307"/>
    <m/>
  </r>
  <r>
    <x v="5"/>
    <x v="1"/>
    <x v="1"/>
    <x v="6"/>
    <n v="62113"/>
    <m/>
  </r>
  <r>
    <x v="0"/>
    <x v="2"/>
    <x v="1"/>
    <x v="6"/>
    <n v="44214"/>
    <m/>
  </r>
  <r>
    <x v="1"/>
    <x v="2"/>
    <x v="1"/>
    <x v="6"/>
    <n v="44800"/>
    <m/>
  </r>
  <r>
    <x v="2"/>
    <x v="2"/>
    <x v="1"/>
    <x v="6"/>
    <n v="45417"/>
    <m/>
  </r>
  <r>
    <x v="3"/>
    <x v="2"/>
    <x v="1"/>
    <x v="6"/>
    <n v="45360"/>
    <m/>
  </r>
  <r>
    <x v="4"/>
    <x v="2"/>
    <x v="1"/>
    <x v="6"/>
    <n v="46004"/>
    <m/>
  </r>
  <r>
    <x v="5"/>
    <x v="2"/>
    <x v="1"/>
    <x v="6"/>
    <n v="46450"/>
    <m/>
  </r>
  <r>
    <x v="0"/>
    <x v="3"/>
    <x v="1"/>
    <x v="6"/>
    <n v="57518"/>
    <m/>
  </r>
  <r>
    <x v="1"/>
    <x v="3"/>
    <x v="1"/>
    <x v="6"/>
    <n v="58671"/>
    <m/>
  </r>
  <r>
    <x v="2"/>
    <x v="3"/>
    <x v="1"/>
    <x v="6"/>
    <n v="59378"/>
    <m/>
  </r>
  <r>
    <x v="3"/>
    <x v="3"/>
    <x v="1"/>
    <x v="6"/>
    <n v="59659"/>
    <m/>
  </r>
  <r>
    <x v="4"/>
    <x v="3"/>
    <x v="1"/>
    <x v="6"/>
    <n v="60620"/>
    <m/>
  </r>
  <r>
    <x v="5"/>
    <x v="3"/>
    <x v="1"/>
    <x v="6"/>
    <n v="61489"/>
    <m/>
  </r>
  <r>
    <x v="0"/>
    <x v="4"/>
    <x v="1"/>
    <x v="6"/>
    <n v="231177"/>
    <m/>
  </r>
  <r>
    <x v="1"/>
    <x v="4"/>
    <x v="1"/>
    <x v="6"/>
    <n v="234884"/>
    <m/>
  </r>
  <r>
    <x v="2"/>
    <x v="4"/>
    <x v="1"/>
    <x v="6"/>
    <n v="237744"/>
    <m/>
  </r>
  <r>
    <x v="3"/>
    <x v="4"/>
    <x v="1"/>
    <x v="6"/>
    <n v="237890"/>
    <m/>
  </r>
  <r>
    <x v="4"/>
    <x v="4"/>
    <x v="1"/>
    <x v="6"/>
    <n v="241029"/>
    <m/>
  </r>
  <r>
    <x v="5"/>
    <x v="4"/>
    <x v="1"/>
    <x v="6"/>
    <n v="243911"/>
    <m/>
  </r>
  <r>
    <x v="0"/>
    <x v="5"/>
    <x v="1"/>
    <x v="6"/>
    <n v="2327117"/>
    <m/>
  </r>
  <r>
    <x v="1"/>
    <x v="5"/>
    <x v="1"/>
    <x v="6"/>
    <n v="2350793"/>
    <m/>
  </r>
  <r>
    <x v="2"/>
    <x v="5"/>
    <x v="1"/>
    <x v="6"/>
    <n v="2374026"/>
    <m/>
  </r>
  <r>
    <x v="3"/>
    <x v="5"/>
    <x v="1"/>
    <x v="6"/>
    <n v="2392023"/>
    <m/>
  </r>
  <r>
    <x v="4"/>
    <x v="5"/>
    <x v="1"/>
    <x v="6"/>
    <n v="2416955"/>
    <m/>
  </r>
  <r>
    <x v="5"/>
    <x v="5"/>
    <x v="1"/>
    <x v="6"/>
    <n v="2436823"/>
    <m/>
  </r>
  <r>
    <x v="0"/>
    <x v="6"/>
    <x v="1"/>
    <x v="6"/>
    <n v="6487618"/>
    <m/>
  </r>
  <r>
    <x v="1"/>
    <x v="6"/>
    <x v="1"/>
    <x v="6"/>
    <n v="6549811"/>
    <m/>
  </r>
  <r>
    <x v="2"/>
    <x v="6"/>
    <x v="1"/>
    <x v="6"/>
    <n v="6608449"/>
    <m/>
  </r>
  <r>
    <x v="3"/>
    <x v="6"/>
    <x v="1"/>
    <x v="6"/>
    <n v="6665474"/>
    <m/>
  </r>
  <r>
    <x v="4"/>
    <x v="6"/>
    <x v="1"/>
    <x v="6"/>
    <n v="6726475"/>
    <m/>
  </r>
  <r>
    <x v="5"/>
    <x v="6"/>
    <x v="1"/>
    <x v="6"/>
    <n v="6778139"/>
    <m/>
  </r>
  <r>
    <x v="0"/>
    <x v="0"/>
    <x v="1"/>
    <x v="7"/>
    <n v="280844"/>
    <m/>
  </r>
  <r>
    <x v="1"/>
    <x v="0"/>
    <x v="1"/>
    <x v="7"/>
    <n v="284353"/>
    <m/>
  </r>
  <r>
    <x v="2"/>
    <x v="0"/>
    <x v="1"/>
    <x v="7"/>
    <n v="287012"/>
    <m/>
  </r>
  <r>
    <x v="3"/>
    <x v="0"/>
    <x v="1"/>
    <x v="7"/>
    <n v="285603"/>
    <m/>
  </r>
  <r>
    <x v="4"/>
    <x v="0"/>
    <x v="1"/>
    <x v="7"/>
    <n v="287912"/>
    <m/>
  </r>
  <r>
    <x v="5"/>
    <x v="0"/>
    <x v="1"/>
    <x v="7"/>
    <n v="289854"/>
    <m/>
  </r>
  <r>
    <x v="0"/>
    <x v="1"/>
    <x v="1"/>
    <x v="7"/>
    <n v="319907"/>
    <m/>
  </r>
  <r>
    <x v="1"/>
    <x v="1"/>
    <x v="1"/>
    <x v="7"/>
    <n v="324119"/>
    <m/>
  </r>
  <r>
    <x v="2"/>
    <x v="1"/>
    <x v="1"/>
    <x v="7"/>
    <n v="327153"/>
    <m/>
  </r>
  <r>
    <x v="3"/>
    <x v="1"/>
    <x v="1"/>
    <x v="7"/>
    <n v="315857"/>
    <m/>
  </r>
  <r>
    <x v="4"/>
    <x v="1"/>
    <x v="1"/>
    <x v="7"/>
    <n v="319696"/>
    <m/>
  </r>
  <r>
    <x v="5"/>
    <x v="1"/>
    <x v="1"/>
    <x v="7"/>
    <n v="322944"/>
    <m/>
  </r>
  <r>
    <x v="0"/>
    <x v="2"/>
    <x v="1"/>
    <x v="7"/>
    <n v="228137"/>
    <m/>
  </r>
  <r>
    <x v="1"/>
    <x v="2"/>
    <x v="1"/>
    <x v="7"/>
    <n v="230816"/>
    <m/>
  </r>
  <r>
    <x v="2"/>
    <x v="2"/>
    <x v="1"/>
    <x v="7"/>
    <n v="233233"/>
    <m/>
  </r>
  <r>
    <x v="3"/>
    <x v="2"/>
    <x v="1"/>
    <x v="7"/>
    <n v="226569"/>
    <m/>
  </r>
  <r>
    <x v="4"/>
    <x v="2"/>
    <x v="1"/>
    <x v="7"/>
    <n v="229247"/>
    <m/>
  </r>
  <r>
    <x v="5"/>
    <x v="2"/>
    <x v="1"/>
    <x v="7"/>
    <n v="231218"/>
    <m/>
  </r>
  <r>
    <x v="0"/>
    <x v="3"/>
    <x v="1"/>
    <x v="7"/>
    <n v="297800"/>
    <m/>
  </r>
  <r>
    <x v="1"/>
    <x v="3"/>
    <x v="1"/>
    <x v="7"/>
    <n v="302730"/>
    <m/>
  </r>
  <r>
    <x v="2"/>
    <x v="3"/>
    <x v="1"/>
    <x v="7"/>
    <n v="306070"/>
    <m/>
  </r>
  <r>
    <x v="3"/>
    <x v="3"/>
    <x v="1"/>
    <x v="7"/>
    <n v="295522"/>
    <m/>
  </r>
  <r>
    <x v="4"/>
    <x v="3"/>
    <x v="1"/>
    <x v="7"/>
    <n v="299711"/>
    <m/>
  </r>
  <r>
    <x v="5"/>
    <x v="3"/>
    <x v="1"/>
    <x v="7"/>
    <n v="302838"/>
    <m/>
  </r>
  <r>
    <x v="0"/>
    <x v="4"/>
    <x v="1"/>
    <x v="7"/>
    <n v="1126688"/>
    <m/>
  </r>
  <r>
    <x v="1"/>
    <x v="4"/>
    <x v="1"/>
    <x v="7"/>
    <n v="1142018"/>
    <m/>
  </r>
  <r>
    <x v="2"/>
    <x v="4"/>
    <x v="1"/>
    <x v="7"/>
    <n v="1153468"/>
    <m/>
  </r>
  <r>
    <x v="3"/>
    <x v="4"/>
    <x v="1"/>
    <x v="7"/>
    <n v="1123551"/>
    <m/>
  </r>
  <r>
    <x v="4"/>
    <x v="4"/>
    <x v="1"/>
    <x v="7"/>
    <n v="1136566"/>
    <m/>
  </r>
  <r>
    <x v="5"/>
    <x v="4"/>
    <x v="1"/>
    <x v="7"/>
    <n v="1146854"/>
    <m/>
  </r>
  <r>
    <x v="0"/>
    <x v="5"/>
    <x v="1"/>
    <x v="7"/>
    <n v="9722071"/>
    <m/>
  </r>
  <r>
    <x v="1"/>
    <x v="5"/>
    <x v="1"/>
    <x v="7"/>
    <n v="9808400"/>
    <m/>
  </r>
  <r>
    <x v="2"/>
    <x v="5"/>
    <x v="1"/>
    <x v="7"/>
    <n v="9890917"/>
    <m/>
  </r>
  <r>
    <x v="3"/>
    <x v="5"/>
    <x v="1"/>
    <x v="7"/>
    <n v="9646687"/>
    <m/>
  </r>
  <r>
    <x v="4"/>
    <x v="5"/>
    <x v="1"/>
    <x v="7"/>
    <n v="9733559"/>
    <m/>
  </r>
  <r>
    <x v="5"/>
    <x v="5"/>
    <x v="1"/>
    <x v="7"/>
    <n v="9802205"/>
    <m/>
  </r>
  <r>
    <x v="0"/>
    <x v="6"/>
    <x v="1"/>
    <x v="7"/>
    <n v="29595441"/>
    <m/>
  </r>
  <r>
    <x v="1"/>
    <x v="6"/>
    <x v="1"/>
    <x v="7"/>
    <n v="29843238"/>
    <m/>
  </r>
  <r>
    <x v="2"/>
    <x v="6"/>
    <x v="1"/>
    <x v="7"/>
    <n v="30068996"/>
    <m/>
  </r>
  <r>
    <x v="3"/>
    <x v="6"/>
    <x v="1"/>
    <x v="7"/>
    <n v="29232813"/>
    <m/>
  </r>
  <r>
    <x v="4"/>
    <x v="6"/>
    <x v="1"/>
    <x v="7"/>
    <n v="29460418"/>
    <m/>
  </r>
  <r>
    <x v="5"/>
    <x v="6"/>
    <x v="1"/>
    <x v="7"/>
    <n v="29650122"/>
    <m/>
  </r>
  <r>
    <x v="0"/>
    <x v="0"/>
    <x v="1"/>
    <x v="8"/>
    <n v="60771.47"/>
    <m/>
  </r>
  <r>
    <x v="1"/>
    <x v="0"/>
    <x v="1"/>
    <x v="8"/>
    <n v="61645.38"/>
    <m/>
  </r>
  <r>
    <x v="2"/>
    <x v="0"/>
    <x v="1"/>
    <x v="8"/>
    <n v="62365.91"/>
    <m/>
  </r>
  <r>
    <x v="3"/>
    <x v="0"/>
    <x v="1"/>
    <x v="8"/>
    <n v="62494.94"/>
    <m/>
  </r>
  <r>
    <x v="4"/>
    <x v="0"/>
    <x v="1"/>
    <x v="8"/>
    <n v="63123.1"/>
    <m/>
  </r>
  <r>
    <x v="5"/>
    <x v="0"/>
    <x v="1"/>
    <x v="8"/>
    <n v="63677.09"/>
    <m/>
  </r>
  <r>
    <x v="0"/>
    <x v="1"/>
    <x v="1"/>
    <x v="8"/>
    <n v="69665.78"/>
    <m/>
  </r>
  <r>
    <x v="1"/>
    <x v="1"/>
    <x v="1"/>
    <x v="8"/>
    <n v="70772.12"/>
    <m/>
  </r>
  <r>
    <x v="2"/>
    <x v="1"/>
    <x v="1"/>
    <x v="8"/>
    <n v="71559.64"/>
    <m/>
  </r>
  <r>
    <x v="3"/>
    <x v="1"/>
    <x v="1"/>
    <x v="8"/>
    <n v="73412.850000000006"/>
    <m/>
  </r>
  <r>
    <x v="4"/>
    <x v="1"/>
    <x v="1"/>
    <x v="8"/>
    <n v="74470.91"/>
    <m/>
  </r>
  <r>
    <x v="5"/>
    <x v="1"/>
    <x v="1"/>
    <x v="8"/>
    <n v="75334.59"/>
    <m/>
  </r>
  <r>
    <x v="0"/>
    <x v="2"/>
    <x v="1"/>
    <x v="8"/>
    <n v="49477.95"/>
    <m/>
  </r>
  <r>
    <x v="1"/>
    <x v="2"/>
    <x v="1"/>
    <x v="8"/>
    <n v="50238.720000000001"/>
    <m/>
  </r>
  <r>
    <x v="2"/>
    <x v="2"/>
    <x v="1"/>
    <x v="8"/>
    <n v="50928.98"/>
    <m/>
  </r>
  <r>
    <x v="3"/>
    <x v="2"/>
    <x v="1"/>
    <x v="8"/>
    <n v="52622.47"/>
    <m/>
  </r>
  <r>
    <x v="4"/>
    <x v="2"/>
    <x v="1"/>
    <x v="8"/>
    <n v="53374.03"/>
    <m/>
  </r>
  <r>
    <x v="5"/>
    <x v="2"/>
    <x v="1"/>
    <x v="8"/>
    <n v="53936.89"/>
    <m/>
  </r>
  <r>
    <x v="0"/>
    <x v="3"/>
    <x v="1"/>
    <x v="8"/>
    <n v="65275.16"/>
    <m/>
  </r>
  <r>
    <x v="1"/>
    <x v="3"/>
    <x v="1"/>
    <x v="8"/>
    <n v="66525.53"/>
    <m/>
  </r>
  <r>
    <x v="2"/>
    <x v="3"/>
    <x v="1"/>
    <x v="8"/>
    <n v="67426.100000000006"/>
    <m/>
  </r>
  <r>
    <x v="3"/>
    <x v="3"/>
    <x v="1"/>
    <x v="8"/>
    <n v="69570.509999999995"/>
    <m/>
  </r>
  <r>
    <x v="4"/>
    <x v="3"/>
    <x v="1"/>
    <x v="8"/>
    <n v="70706.899999999994"/>
    <m/>
  </r>
  <r>
    <x v="5"/>
    <x v="3"/>
    <x v="1"/>
    <x v="8"/>
    <n v="71558.880000000005"/>
    <m/>
  </r>
  <r>
    <x v="0"/>
    <x v="4"/>
    <x v="1"/>
    <x v="8"/>
    <n v="245190.36000000002"/>
    <m/>
  </r>
  <r>
    <x v="1"/>
    <x v="4"/>
    <x v="1"/>
    <x v="8"/>
    <n v="249181.75"/>
    <m/>
  </r>
  <r>
    <x v="2"/>
    <x v="4"/>
    <x v="1"/>
    <x v="8"/>
    <n v="252280.63"/>
    <m/>
  </r>
  <r>
    <x v="3"/>
    <x v="4"/>
    <x v="1"/>
    <x v="8"/>
    <n v="258100.77000000002"/>
    <m/>
  </r>
  <r>
    <x v="4"/>
    <x v="4"/>
    <x v="1"/>
    <x v="8"/>
    <n v="261674.94"/>
    <m/>
  </r>
  <r>
    <x v="5"/>
    <x v="4"/>
    <x v="1"/>
    <x v="8"/>
    <n v="264507.45"/>
    <m/>
  </r>
  <r>
    <x v="0"/>
    <x v="5"/>
    <x v="1"/>
    <x v="8"/>
    <n v="2143365.9"/>
    <m/>
  </r>
  <r>
    <x v="1"/>
    <x v="5"/>
    <x v="1"/>
    <x v="8"/>
    <n v="2166596.0699999998"/>
    <m/>
  </r>
  <r>
    <x v="2"/>
    <x v="5"/>
    <x v="1"/>
    <x v="8"/>
    <n v="2188892.66"/>
    <m/>
  </r>
  <r>
    <x v="3"/>
    <x v="5"/>
    <x v="1"/>
    <x v="8"/>
    <n v="2237252.4900000002"/>
    <m/>
  </r>
  <r>
    <x v="4"/>
    <x v="5"/>
    <x v="1"/>
    <x v="8"/>
    <n v="2261210.4900000002"/>
    <m/>
  </r>
  <r>
    <x v="5"/>
    <x v="5"/>
    <x v="1"/>
    <x v="8"/>
    <n v="2280188.91"/>
    <m/>
  </r>
  <r>
    <x v="0"/>
    <x v="6"/>
    <x v="1"/>
    <x v="8"/>
    <n v="6332144.7800000003"/>
    <m/>
  </r>
  <r>
    <x v="1"/>
    <x v="6"/>
    <x v="1"/>
    <x v="8"/>
    <n v="6399415.0800000001"/>
    <m/>
  </r>
  <r>
    <x v="2"/>
    <x v="6"/>
    <x v="1"/>
    <x v="8"/>
    <n v="6461056.6200000001"/>
    <m/>
  </r>
  <r>
    <x v="3"/>
    <x v="6"/>
    <x v="1"/>
    <x v="8"/>
    <n v="6656140.2800000003"/>
    <m/>
  </r>
  <r>
    <x v="4"/>
    <x v="6"/>
    <x v="1"/>
    <x v="8"/>
    <n v="6719210.8200000003"/>
    <m/>
  </r>
  <r>
    <x v="5"/>
    <x v="6"/>
    <x v="1"/>
    <x v="8"/>
    <n v="6771995.3799999999"/>
    <m/>
  </r>
  <r>
    <x v="0"/>
    <x v="0"/>
    <x v="1"/>
    <x v="9"/>
    <m/>
    <n v="3.9898281005824692"/>
  </r>
  <r>
    <x v="1"/>
    <x v="0"/>
    <x v="1"/>
    <x v="9"/>
    <m/>
    <n v="3.9765201096380824"/>
  </r>
  <r>
    <x v="2"/>
    <x v="0"/>
    <x v="1"/>
    <x v="9"/>
    <m/>
    <n v="3.968529631370814"/>
  </r>
  <r>
    <x v="3"/>
    <x v="0"/>
    <x v="1"/>
    <x v="9"/>
    <m/>
    <n v="3.9451197613061857"/>
  </r>
  <r>
    <x v="4"/>
    <x v="0"/>
    <x v="1"/>
    <x v="9"/>
    <m/>
    <n v="3.938712413472325"/>
  </r>
  <r>
    <x v="5"/>
    <x v="0"/>
    <x v="1"/>
    <x v="9"/>
    <m/>
    <n v="3.9244235638175442"/>
  </r>
  <r>
    <x v="0"/>
    <x v="1"/>
    <x v="1"/>
    <x v="9"/>
    <m/>
    <n v="5.4171027008720687"/>
  </r>
  <r>
    <x v="1"/>
    <x v="1"/>
    <x v="1"/>
    <x v="9"/>
    <m/>
    <n v="5.4105500375594691"/>
  </r>
  <r>
    <x v="2"/>
    <x v="1"/>
    <x v="1"/>
    <x v="9"/>
    <m/>
    <n v="5.3961601266762331"/>
  </r>
  <r>
    <x v="3"/>
    <x v="1"/>
    <x v="1"/>
    <x v="9"/>
    <m/>
    <n v="5.2227623724721797"/>
  </r>
  <r>
    <x v="4"/>
    <x v="1"/>
    <x v="1"/>
    <x v="9"/>
    <m/>
    <n v="5.2146736914218605"/>
  </r>
  <r>
    <x v="5"/>
    <x v="1"/>
    <x v="1"/>
    <x v="9"/>
    <m/>
    <n v="5.1992980535475661"/>
  </r>
  <r>
    <x v="0"/>
    <x v="2"/>
    <x v="1"/>
    <x v="9"/>
    <m/>
    <n v="5.1598362509612343"/>
  </r>
  <r>
    <x v="1"/>
    <x v="2"/>
    <x v="1"/>
    <x v="9"/>
    <m/>
    <n v="5.1521428571428576"/>
  </r>
  <r>
    <x v="2"/>
    <x v="2"/>
    <x v="1"/>
    <x v="9"/>
    <m/>
    <n v="5.1353678138142103"/>
  </r>
  <r>
    <x v="3"/>
    <x v="2"/>
    <x v="1"/>
    <x v="9"/>
    <m/>
    <n v="4.9949074074074078"/>
  </r>
  <r>
    <x v="4"/>
    <x v="2"/>
    <x v="1"/>
    <x v="9"/>
    <m/>
    <n v="4.9831971132944961"/>
  </r>
  <r>
    <x v="5"/>
    <x v="2"/>
    <x v="1"/>
    <x v="9"/>
    <m/>
    <n v="4.97778256189451"/>
  </r>
  <r>
    <x v="0"/>
    <x v="3"/>
    <x v="1"/>
    <x v="9"/>
    <m/>
    <n v="5.1775096491533086"/>
  </r>
  <r>
    <x v="1"/>
    <x v="3"/>
    <x v="1"/>
    <x v="9"/>
    <m/>
    <n v="5.1597893337423937"/>
  </r>
  <r>
    <x v="2"/>
    <x v="3"/>
    <x v="1"/>
    <x v="9"/>
    <m/>
    <n v="5.1546027148101992"/>
  </r>
  <r>
    <x v="3"/>
    <x v="3"/>
    <x v="1"/>
    <x v="9"/>
    <m/>
    <n v="4.9535191672673022"/>
  </r>
  <r>
    <x v="4"/>
    <x v="3"/>
    <x v="1"/>
    <x v="9"/>
    <m/>
    <n v="4.9440943582975914"/>
  </r>
  <r>
    <x v="5"/>
    <x v="3"/>
    <x v="1"/>
    <x v="9"/>
    <m/>
    <n v="4.9250760298589995"/>
  </r>
  <r>
    <x v="0"/>
    <x v="4"/>
    <x v="1"/>
    <x v="9"/>
    <m/>
    <n v="4.8737028337594142"/>
  </r>
  <r>
    <x v="1"/>
    <x v="4"/>
    <x v="1"/>
    <x v="9"/>
    <m/>
    <n v="4.8620510549888456"/>
  </r>
  <r>
    <x v="2"/>
    <x v="4"/>
    <x v="1"/>
    <x v="9"/>
    <m/>
    <n v="4.8517228615653814"/>
  </r>
  <r>
    <x v="3"/>
    <x v="4"/>
    <x v="1"/>
    <x v="9"/>
    <m/>
    <n v="4.7229854134263736"/>
  </r>
  <r>
    <x v="4"/>
    <x v="4"/>
    <x v="1"/>
    <x v="9"/>
    <m/>
    <n v="4.7154740715847474"/>
  </r>
  <r>
    <x v="5"/>
    <x v="4"/>
    <x v="1"/>
    <x v="9"/>
    <m/>
    <n v="4.7019363620336927"/>
  </r>
  <r>
    <x v="0"/>
    <x v="5"/>
    <x v="1"/>
    <x v="9"/>
    <m/>
    <n v="4.1777319318280943"/>
  </r>
  <r>
    <x v="1"/>
    <x v="5"/>
    <x v="1"/>
    <x v="9"/>
    <m/>
    <n v="4.1723792779713058"/>
  </r>
  <r>
    <x v="2"/>
    <x v="5"/>
    <x v="1"/>
    <x v="9"/>
    <m/>
    <n v="4.1663052552920652"/>
  </r>
  <r>
    <x v="3"/>
    <x v="5"/>
    <x v="1"/>
    <x v="9"/>
    <m/>
    <n v="4.0328571255376726"/>
  </r>
  <r>
    <x v="4"/>
    <x v="5"/>
    <x v="1"/>
    <x v="9"/>
    <m/>
    <n v="4.0271990996936227"/>
  </r>
  <r>
    <x v="5"/>
    <x v="5"/>
    <x v="1"/>
    <x v="9"/>
    <m/>
    <n v="4.022534669116304"/>
  </r>
  <r>
    <x v="0"/>
    <x v="6"/>
    <x v="1"/>
    <x v="9"/>
    <m/>
    <n v="4.5618347134495281"/>
  </r>
  <r>
    <x v="1"/>
    <x v="6"/>
    <x v="1"/>
    <x v="9"/>
    <m/>
    <n v="4.5563510153193736"/>
  </r>
  <r>
    <x v="2"/>
    <x v="6"/>
    <x v="1"/>
    <x v="9"/>
    <m/>
    <n v="4.5500836883208144"/>
  </r>
  <r>
    <x v="3"/>
    <x v="6"/>
    <x v="1"/>
    <x v="9"/>
    <m/>
    <n v="4.385706552902314"/>
  </r>
  <r>
    <x v="4"/>
    <x v="6"/>
    <x v="1"/>
    <x v="9"/>
    <m/>
    <n v="4.3797706822667148"/>
  </r>
  <r>
    <x v="5"/>
    <x v="6"/>
    <x v="1"/>
    <x v="9"/>
    <m/>
    <n v="4.3743750312585803"/>
  </r>
  <r>
    <x v="0"/>
    <x v="0"/>
    <x v="1"/>
    <x v="10"/>
    <m/>
    <n v="86.335374342946452"/>
  </r>
  <r>
    <x v="1"/>
    <x v="0"/>
    <x v="1"/>
    <x v="10"/>
    <m/>
    <n v="86.207669071991944"/>
  </r>
  <r>
    <x v="2"/>
    <x v="0"/>
    <x v="1"/>
    <x v="10"/>
    <m/>
    <n v="86.233663338956333"/>
  </r>
  <r>
    <x v="3"/>
    <x v="0"/>
    <x v="1"/>
    <x v="10"/>
    <m/>
    <n v="86.326131999889498"/>
  </r>
  <r>
    <x v="4"/>
    <x v="0"/>
    <x v="1"/>
    <x v="10"/>
    <m/>
    <n v="86.354072614845819"/>
  </r>
  <r>
    <x v="5"/>
    <x v="0"/>
    <x v="1"/>
    <x v="10"/>
    <m/>
    <n v="86.214394995870506"/>
  </r>
  <r>
    <x v="0"/>
    <x v="1"/>
    <x v="1"/>
    <x v="10"/>
    <m/>
    <n v="117.96762340191347"/>
  </r>
  <r>
    <x v="1"/>
    <x v="1"/>
    <x v="1"/>
    <x v="10"/>
    <m/>
    <n v="118.14058926633837"/>
  </r>
  <r>
    <x v="2"/>
    <x v="1"/>
    <x v="1"/>
    <x v="10"/>
    <m/>
    <n v="118.03262572781104"/>
  </r>
  <r>
    <x v="3"/>
    <x v="1"/>
    <x v="1"/>
    <x v="10"/>
    <m/>
    <n v="121.38970187013246"/>
  </r>
  <r>
    <x v="4"/>
    <x v="1"/>
    <x v="1"/>
    <x v="10"/>
    <m/>
    <n v="121.4721157453472"/>
  </r>
  <r>
    <x v="5"/>
    <x v="1"/>
    <x v="1"/>
    <x v="10"/>
    <m/>
    <n v="121.28634907346287"/>
  </r>
  <r>
    <x v="0"/>
    <x v="2"/>
    <x v="1"/>
    <x v="10"/>
    <m/>
    <n v="111.90561813000406"/>
  </r>
  <r>
    <x v="1"/>
    <x v="2"/>
    <x v="1"/>
    <x v="10"/>
    <m/>
    <n v="112.14"/>
  </r>
  <r>
    <x v="2"/>
    <x v="2"/>
    <x v="1"/>
    <x v="10"/>
    <m/>
    <n v="112.13638065041724"/>
  </r>
  <r>
    <x v="3"/>
    <x v="2"/>
    <x v="1"/>
    <x v="10"/>
    <m/>
    <n v="116.01073633156966"/>
  </r>
  <r>
    <x v="4"/>
    <x v="2"/>
    <x v="1"/>
    <x v="10"/>
    <m/>
    <n v="116.02041126858533"/>
  </r>
  <r>
    <x v="5"/>
    <x v="2"/>
    <x v="1"/>
    <x v="10"/>
    <m/>
    <n v="116.11817007534984"/>
  </r>
  <r>
    <x v="0"/>
    <x v="3"/>
    <x v="1"/>
    <x v="10"/>
    <m/>
    <n v="113.48649118536807"/>
  </r>
  <r>
    <x v="1"/>
    <x v="3"/>
    <x v="1"/>
    <x v="10"/>
    <m/>
    <n v="113.38741456596955"/>
  </r>
  <r>
    <x v="2"/>
    <x v="3"/>
    <x v="1"/>
    <x v="10"/>
    <m/>
    <n v="113.55400990265755"/>
  </r>
  <r>
    <x v="3"/>
    <x v="3"/>
    <x v="1"/>
    <x v="10"/>
    <m/>
    <n v="116.61360398263463"/>
  </r>
  <r>
    <x v="4"/>
    <x v="3"/>
    <x v="1"/>
    <x v="10"/>
    <m/>
    <n v="116.63955790168261"/>
  </r>
  <r>
    <x v="5"/>
    <x v="3"/>
    <x v="1"/>
    <x v="10"/>
    <m/>
    <n v="116.37671778692125"/>
  </r>
  <r>
    <x v="0"/>
    <x v="4"/>
    <x v="1"/>
    <x v="10"/>
    <m/>
    <n v="106.06174489676744"/>
  </r>
  <r>
    <x v="1"/>
    <x v="4"/>
    <x v="1"/>
    <x v="10"/>
    <m/>
    <n v="106.08715365882733"/>
  </r>
  <r>
    <x v="2"/>
    <x v="4"/>
    <x v="1"/>
    <x v="10"/>
    <m/>
    <n v="106.11440456962112"/>
  </r>
  <r>
    <x v="3"/>
    <x v="4"/>
    <x v="1"/>
    <x v="10"/>
    <m/>
    <n v="108.49584681995881"/>
  </r>
  <r>
    <x v="4"/>
    <x v="4"/>
    <x v="1"/>
    <x v="10"/>
    <m/>
    <n v="108.56574934966332"/>
  </r>
  <r>
    <x v="5"/>
    <x v="4"/>
    <x v="1"/>
    <x v="10"/>
    <m/>
    <n v="108.44424810689146"/>
  </r>
  <r>
    <x v="0"/>
    <x v="5"/>
    <x v="1"/>
    <x v="10"/>
    <m/>
    <n v="92.10391656285438"/>
  </r>
  <r>
    <x v="1"/>
    <x v="5"/>
    <x v="1"/>
    <x v="10"/>
    <m/>
    <n v="92.164476838241384"/>
  </r>
  <r>
    <x v="2"/>
    <x v="5"/>
    <x v="1"/>
    <x v="10"/>
    <m/>
    <n v="92.20171388181933"/>
  </r>
  <r>
    <x v="3"/>
    <x v="5"/>
    <x v="1"/>
    <x v="10"/>
    <m/>
    <n v="93.529723167377583"/>
  </r>
  <r>
    <x v="4"/>
    <x v="5"/>
    <x v="1"/>
    <x v="10"/>
    <m/>
    <n v="93.556168401976876"/>
  </r>
  <r>
    <x v="5"/>
    <x v="5"/>
    <x v="1"/>
    <x v="10"/>
    <m/>
    <n v="93.57220077125011"/>
  </r>
  <r>
    <x v="0"/>
    <x v="6"/>
    <x v="1"/>
    <x v="10"/>
    <m/>
    <n v="97.603539234276752"/>
  </r>
  <r>
    <x v="1"/>
    <x v="6"/>
    <x v="1"/>
    <x v="10"/>
    <m/>
    <n v="97.703812827576243"/>
  </r>
  <r>
    <x v="2"/>
    <x v="6"/>
    <x v="1"/>
    <x v="10"/>
    <m/>
    <n v="97.769637323371953"/>
  </r>
  <r>
    <x v="3"/>
    <x v="6"/>
    <x v="1"/>
    <x v="10"/>
    <m/>
    <n v="99.859969148480658"/>
  </r>
  <r>
    <x v="4"/>
    <x v="6"/>
    <x v="1"/>
    <x v="10"/>
    <m/>
    <n v="99.892006139917271"/>
  </r>
  <r>
    <x v="5"/>
    <x v="6"/>
    <x v="1"/>
    <x v="10"/>
    <m/>
    <n v="99.90936125682876"/>
  </r>
  <r>
    <x v="0"/>
    <x v="0"/>
    <x v="1"/>
    <x v="11"/>
    <m/>
    <n v="44.23217509025271"/>
  </r>
  <r>
    <x v="1"/>
    <x v="0"/>
    <x v="1"/>
    <x v="11"/>
    <m/>
    <n v="45.012398504585548"/>
  </r>
  <r>
    <x v="2"/>
    <x v="0"/>
    <x v="1"/>
    <x v="11"/>
    <m/>
    <n v="45.187449281242756"/>
  </r>
  <r>
    <x v="3"/>
    <x v="0"/>
    <x v="1"/>
    <x v="11"/>
    <m/>
    <n v="45.200046288594926"/>
  </r>
  <r>
    <x v="4"/>
    <x v="0"/>
    <x v="1"/>
    <x v="11"/>
    <m/>
    <n v="45.237859763788556"/>
  </r>
  <r>
    <x v="5"/>
    <x v="0"/>
    <x v="1"/>
    <x v="11"/>
    <m/>
    <n v="45.101880511385765"/>
  </r>
  <r>
    <x v="0"/>
    <x v="1"/>
    <x v="1"/>
    <x v="11"/>
    <m/>
    <n v="52.427194256515229"/>
  </r>
  <r>
    <x v="1"/>
    <x v="1"/>
    <x v="1"/>
    <x v="11"/>
    <m/>
    <n v="53.144590708047666"/>
  </r>
  <r>
    <x v="2"/>
    <x v="1"/>
    <x v="1"/>
    <x v="11"/>
    <m/>
    <n v="53.548977056737058"/>
  </r>
  <r>
    <x v="3"/>
    <x v="1"/>
    <x v="1"/>
    <x v="11"/>
    <m/>
    <n v="54.703653475011372"/>
  </r>
  <r>
    <x v="4"/>
    <x v="1"/>
    <x v="1"/>
    <x v="11"/>
    <m/>
    <n v="55.073886998964653"/>
  </r>
  <r>
    <x v="5"/>
    <x v="1"/>
    <x v="1"/>
    <x v="11"/>
    <m/>
    <n v="55.528636082200663"/>
  </r>
  <r>
    <x v="0"/>
    <x v="2"/>
    <x v="1"/>
    <x v="11"/>
    <m/>
    <n v="50.849357162677414"/>
  </r>
  <r>
    <x v="1"/>
    <x v="2"/>
    <x v="1"/>
    <x v="11"/>
    <m/>
    <n v="51.405627749923255"/>
  </r>
  <r>
    <x v="2"/>
    <x v="2"/>
    <x v="1"/>
    <x v="11"/>
    <m/>
    <n v="51.702973513497049"/>
  </r>
  <r>
    <x v="3"/>
    <x v="2"/>
    <x v="1"/>
    <x v="11"/>
    <m/>
    <n v="53.810608229712045"/>
  </r>
  <r>
    <x v="4"/>
    <x v="2"/>
    <x v="1"/>
    <x v="11"/>
    <m/>
    <n v="53.931138662382402"/>
  </r>
  <r>
    <x v="5"/>
    <x v="2"/>
    <x v="1"/>
    <x v="11"/>
    <m/>
    <n v="54.282124310615508"/>
  </r>
  <r>
    <x v="0"/>
    <x v="3"/>
    <x v="1"/>
    <x v="11"/>
    <m/>
    <n v="50.905940246593943"/>
  </r>
  <r>
    <x v="1"/>
    <x v="3"/>
    <x v="1"/>
    <x v="11"/>
    <m/>
    <n v="51.519058608512481"/>
  </r>
  <r>
    <x v="2"/>
    <x v="3"/>
    <x v="1"/>
    <x v="11"/>
    <m/>
    <n v="51.957355978177112"/>
  </r>
  <r>
    <x v="3"/>
    <x v="3"/>
    <x v="1"/>
    <x v="11"/>
    <m/>
    <n v="54.12489010946264"/>
  </r>
  <r>
    <x v="4"/>
    <x v="3"/>
    <x v="1"/>
    <x v="11"/>
    <m/>
    <n v="54.601187672301286"/>
  </r>
  <r>
    <x v="5"/>
    <x v="3"/>
    <x v="1"/>
    <x v="11"/>
    <m/>
    <n v="54.716571979110121"/>
  </r>
  <r>
    <x v="0"/>
    <x v="4"/>
    <x v="1"/>
    <x v="11"/>
    <m/>
    <n v="49.453182009790183"/>
  </r>
  <r>
    <x v="1"/>
    <x v="4"/>
    <x v="1"/>
    <x v="11"/>
    <m/>
    <n v="50.139291599846267"/>
  </r>
  <r>
    <x v="2"/>
    <x v="4"/>
    <x v="1"/>
    <x v="11"/>
    <m/>
    <n v="50.463695554333157"/>
  </r>
  <r>
    <x v="3"/>
    <x v="4"/>
    <x v="1"/>
    <x v="11"/>
    <m/>
    <n v="51.745066590750078"/>
  </r>
  <r>
    <x v="4"/>
    <x v="4"/>
    <x v="1"/>
    <x v="11"/>
    <m/>
    <n v="52.000107308930488"/>
  </r>
  <r>
    <x v="5"/>
    <x v="4"/>
    <x v="1"/>
    <x v="11"/>
    <m/>
    <n v="52.171300478502879"/>
  </r>
  <r>
    <x v="0"/>
    <x v="5"/>
    <x v="1"/>
    <x v="11"/>
    <m/>
    <n v="45.498351152070796"/>
  </r>
  <r>
    <x v="1"/>
    <x v="5"/>
    <x v="1"/>
    <x v="11"/>
    <m/>
    <n v="45.905221203987693"/>
  </r>
  <r>
    <x v="2"/>
    <x v="5"/>
    <x v="1"/>
    <x v="11"/>
    <m/>
    <n v="46.28420785313844"/>
  </r>
  <r>
    <x v="3"/>
    <x v="5"/>
    <x v="1"/>
    <x v="11"/>
    <m/>
    <n v="47.550126885212457"/>
  </r>
  <r>
    <x v="4"/>
    <x v="5"/>
    <x v="1"/>
    <x v="11"/>
    <m/>
    <n v="47.845157985409124"/>
  </r>
  <r>
    <x v="5"/>
    <x v="5"/>
    <x v="1"/>
    <x v="11"/>
    <m/>
    <n v="47.857402423063014"/>
  </r>
  <r>
    <x v="0"/>
    <x v="6"/>
    <x v="1"/>
    <x v="11"/>
    <m/>
    <n v="48.245879365049376"/>
  </r>
  <r>
    <x v="1"/>
    <x v="6"/>
    <x v="1"/>
    <x v="11"/>
    <m/>
    <n v="48.70111078361694"/>
  </r>
  <r>
    <x v="2"/>
    <x v="6"/>
    <x v="1"/>
    <x v="11"/>
    <m/>
    <n v="49.032875568159007"/>
  </r>
  <r>
    <x v="3"/>
    <x v="6"/>
    <x v="1"/>
    <x v="11"/>
    <m/>
    <n v="50.789988814381694"/>
  </r>
  <r>
    <x v="4"/>
    <x v="6"/>
    <x v="1"/>
    <x v="11"/>
    <m/>
    <n v="50.994183248173677"/>
  </r>
  <r>
    <x v="5"/>
    <x v="6"/>
    <x v="1"/>
    <x v="11"/>
    <m/>
    <n v="51.113534468600022"/>
  </r>
  <r>
    <x v="0"/>
    <x v="0"/>
    <x v="1"/>
    <x v="12"/>
    <n v="15278"/>
    <m/>
  </r>
  <r>
    <x v="1"/>
    <x v="0"/>
    <x v="1"/>
    <x v="12"/>
    <n v="15718"/>
    <m/>
  </r>
  <r>
    <x v="2"/>
    <x v="0"/>
    <x v="1"/>
    <x v="12"/>
    <n v="16041"/>
    <m/>
  </r>
  <r>
    <x v="3"/>
    <x v="0"/>
    <x v="1"/>
    <x v="12"/>
    <n v="13998"/>
    <m/>
  </r>
  <r>
    <x v="4"/>
    <x v="0"/>
    <x v="1"/>
    <x v="12"/>
    <n v="14237"/>
    <m/>
  </r>
  <r>
    <x v="5"/>
    <x v="0"/>
    <x v="1"/>
    <x v="12"/>
    <n v="14651"/>
    <m/>
  </r>
  <r>
    <x v="0"/>
    <x v="1"/>
    <x v="1"/>
    <x v="12"/>
    <n v="4289"/>
    <m/>
  </r>
  <r>
    <x v="1"/>
    <x v="1"/>
    <x v="1"/>
    <x v="12"/>
    <n v="4381"/>
    <m/>
  </r>
  <r>
    <x v="2"/>
    <x v="1"/>
    <x v="1"/>
    <x v="12"/>
    <n v="4593"/>
    <m/>
  </r>
  <r>
    <x v="3"/>
    <x v="1"/>
    <x v="1"/>
    <x v="12"/>
    <n v="5009"/>
    <m/>
  </r>
  <r>
    <x v="4"/>
    <x v="1"/>
    <x v="1"/>
    <x v="12"/>
    <n v="5175"/>
    <m/>
  </r>
  <r>
    <x v="5"/>
    <x v="1"/>
    <x v="1"/>
    <x v="12"/>
    <n v="5446"/>
    <m/>
  </r>
  <r>
    <x v="0"/>
    <x v="2"/>
    <x v="1"/>
    <x v="12"/>
    <n v="3480"/>
    <m/>
  </r>
  <r>
    <x v="1"/>
    <x v="2"/>
    <x v="1"/>
    <x v="12"/>
    <n v="3557"/>
    <m/>
  </r>
  <r>
    <x v="2"/>
    <x v="2"/>
    <x v="1"/>
    <x v="12"/>
    <n v="3707"/>
    <m/>
  </r>
  <r>
    <x v="3"/>
    <x v="2"/>
    <x v="1"/>
    <x v="12"/>
    <n v="4107"/>
    <m/>
  </r>
  <r>
    <x v="4"/>
    <x v="2"/>
    <x v="1"/>
    <x v="12"/>
    <n v="4236"/>
    <m/>
  </r>
  <r>
    <x v="5"/>
    <x v="2"/>
    <x v="1"/>
    <x v="12"/>
    <n v="4313"/>
    <m/>
  </r>
  <r>
    <x v="0"/>
    <x v="3"/>
    <x v="1"/>
    <x v="12"/>
    <n v="4905"/>
    <m/>
  </r>
  <r>
    <x v="1"/>
    <x v="3"/>
    <x v="1"/>
    <x v="12"/>
    <n v="5195"/>
    <m/>
  </r>
  <r>
    <x v="2"/>
    <x v="3"/>
    <x v="1"/>
    <x v="12"/>
    <n v="5313"/>
    <m/>
  </r>
  <r>
    <x v="3"/>
    <x v="3"/>
    <x v="1"/>
    <x v="12"/>
    <n v="5958"/>
    <m/>
  </r>
  <r>
    <x v="4"/>
    <x v="3"/>
    <x v="1"/>
    <x v="12"/>
    <n v="6174"/>
    <m/>
  </r>
  <r>
    <x v="5"/>
    <x v="3"/>
    <x v="1"/>
    <x v="12"/>
    <n v="6505"/>
    <m/>
  </r>
  <r>
    <x v="0"/>
    <x v="4"/>
    <x v="1"/>
    <x v="12"/>
    <n v="27952"/>
    <m/>
  </r>
  <r>
    <x v="1"/>
    <x v="4"/>
    <x v="1"/>
    <x v="12"/>
    <n v="28851"/>
    <m/>
  </r>
  <r>
    <x v="2"/>
    <x v="4"/>
    <x v="1"/>
    <x v="12"/>
    <n v="29654"/>
    <m/>
  </r>
  <r>
    <x v="3"/>
    <x v="4"/>
    <x v="1"/>
    <x v="12"/>
    <n v="29072"/>
    <m/>
  </r>
  <r>
    <x v="4"/>
    <x v="4"/>
    <x v="1"/>
    <x v="12"/>
    <n v="29822"/>
    <m/>
  </r>
  <r>
    <x v="5"/>
    <x v="4"/>
    <x v="1"/>
    <x v="12"/>
    <n v="30915"/>
    <m/>
  </r>
  <r>
    <x v="0"/>
    <x v="5"/>
    <x v="1"/>
    <x v="12"/>
    <n v="455642"/>
    <m/>
  </r>
  <r>
    <x v="1"/>
    <x v="5"/>
    <x v="1"/>
    <x v="12"/>
    <n v="463143"/>
    <m/>
  </r>
  <r>
    <x v="2"/>
    <x v="5"/>
    <x v="1"/>
    <x v="12"/>
    <n v="471323"/>
    <m/>
  </r>
  <r>
    <x v="3"/>
    <x v="5"/>
    <x v="1"/>
    <x v="12"/>
    <n v="499555"/>
    <m/>
  </r>
  <r>
    <x v="4"/>
    <x v="5"/>
    <x v="1"/>
    <x v="12"/>
    <n v="508249"/>
    <m/>
  </r>
  <r>
    <x v="5"/>
    <x v="5"/>
    <x v="1"/>
    <x v="12"/>
    <n v="515423"/>
    <m/>
  </r>
  <r>
    <x v="0"/>
    <x v="6"/>
    <x v="1"/>
    <x v="12"/>
    <n v="894873"/>
    <m/>
  </r>
  <r>
    <x v="1"/>
    <x v="6"/>
    <x v="1"/>
    <x v="12"/>
    <n v="911351"/>
    <m/>
  </r>
  <r>
    <x v="2"/>
    <x v="6"/>
    <x v="1"/>
    <x v="12"/>
    <n v="928483"/>
    <m/>
  </r>
  <r>
    <x v="3"/>
    <x v="6"/>
    <x v="1"/>
    <x v="12"/>
    <n v="1049433"/>
    <m/>
  </r>
  <r>
    <x v="4"/>
    <x v="6"/>
    <x v="1"/>
    <x v="12"/>
    <n v="1068218"/>
    <m/>
  </r>
  <r>
    <x v="5"/>
    <x v="6"/>
    <x v="1"/>
    <x v="12"/>
    <n v="1084839"/>
    <m/>
  </r>
  <r>
    <x v="0"/>
    <x v="0"/>
    <x v="1"/>
    <x v="13"/>
    <n v="55112"/>
    <m/>
  </r>
  <r>
    <x v="1"/>
    <x v="0"/>
    <x v="1"/>
    <x v="13"/>
    <n v="55790"/>
    <m/>
  </r>
  <r>
    <x v="2"/>
    <x v="0"/>
    <x v="1"/>
    <x v="13"/>
    <n v="56281"/>
    <m/>
  </r>
  <r>
    <x v="3"/>
    <x v="0"/>
    <x v="1"/>
    <x v="13"/>
    <n v="58396"/>
    <m/>
  </r>
  <r>
    <x v="4"/>
    <x v="0"/>
    <x v="1"/>
    <x v="13"/>
    <n v="58861"/>
    <m/>
  </r>
  <r>
    <x v="5"/>
    <x v="0"/>
    <x v="1"/>
    <x v="13"/>
    <n v="59208"/>
    <m/>
  </r>
  <r>
    <x v="0"/>
    <x v="1"/>
    <x v="1"/>
    <x v="13"/>
    <n v="54766"/>
    <m/>
  </r>
  <r>
    <x v="1"/>
    <x v="1"/>
    <x v="1"/>
    <x v="13"/>
    <n v="55524"/>
    <m/>
  </r>
  <r>
    <x v="2"/>
    <x v="1"/>
    <x v="1"/>
    <x v="13"/>
    <n v="56034"/>
    <m/>
  </r>
  <r>
    <x v="3"/>
    <x v="1"/>
    <x v="1"/>
    <x v="13"/>
    <n v="55468"/>
    <m/>
  </r>
  <r>
    <x v="4"/>
    <x v="1"/>
    <x v="1"/>
    <x v="13"/>
    <n v="56132"/>
    <m/>
  </r>
  <r>
    <x v="5"/>
    <x v="1"/>
    <x v="1"/>
    <x v="13"/>
    <n v="56667"/>
    <m/>
  </r>
  <r>
    <x v="0"/>
    <x v="2"/>
    <x v="1"/>
    <x v="13"/>
    <n v="40734"/>
    <m/>
  </r>
  <r>
    <x v="1"/>
    <x v="2"/>
    <x v="1"/>
    <x v="13"/>
    <n v="41243"/>
    <m/>
  </r>
  <r>
    <x v="2"/>
    <x v="2"/>
    <x v="1"/>
    <x v="13"/>
    <n v="41710"/>
    <m/>
  </r>
  <r>
    <x v="3"/>
    <x v="2"/>
    <x v="1"/>
    <x v="13"/>
    <n v="41253"/>
    <m/>
  </r>
  <r>
    <x v="4"/>
    <x v="2"/>
    <x v="1"/>
    <x v="13"/>
    <n v="41768"/>
    <m/>
  </r>
  <r>
    <x v="5"/>
    <x v="2"/>
    <x v="1"/>
    <x v="13"/>
    <n v="42137"/>
    <m/>
  </r>
  <r>
    <x v="0"/>
    <x v="3"/>
    <x v="1"/>
    <x v="13"/>
    <n v="52613"/>
    <m/>
  </r>
  <r>
    <x v="1"/>
    <x v="3"/>
    <x v="1"/>
    <x v="13"/>
    <n v="53476"/>
    <m/>
  </r>
  <r>
    <x v="2"/>
    <x v="3"/>
    <x v="1"/>
    <x v="13"/>
    <n v="54065"/>
    <m/>
  </r>
  <r>
    <x v="3"/>
    <x v="3"/>
    <x v="1"/>
    <x v="13"/>
    <n v="53701"/>
    <m/>
  </r>
  <r>
    <x v="4"/>
    <x v="3"/>
    <x v="1"/>
    <x v="13"/>
    <n v="54446"/>
    <m/>
  </r>
  <r>
    <x v="5"/>
    <x v="3"/>
    <x v="1"/>
    <x v="13"/>
    <n v="54984"/>
    <m/>
  </r>
  <r>
    <x v="0"/>
    <x v="4"/>
    <x v="1"/>
    <x v="13"/>
    <n v="203225"/>
    <m/>
  </r>
  <r>
    <x v="1"/>
    <x v="4"/>
    <x v="1"/>
    <x v="13"/>
    <n v="206033"/>
    <m/>
  </r>
  <r>
    <x v="2"/>
    <x v="4"/>
    <x v="1"/>
    <x v="13"/>
    <n v="208090"/>
    <m/>
  </r>
  <r>
    <x v="3"/>
    <x v="4"/>
    <x v="1"/>
    <x v="13"/>
    <n v="208818"/>
    <m/>
  </r>
  <r>
    <x v="4"/>
    <x v="4"/>
    <x v="1"/>
    <x v="13"/>
    <n v="211207"/>
    <m/>
  </r>
  <r>
    <x v="5"/>
    <x v="4"/>
    <x v="1"/>
    <x v="13"/>
    <n v="212996"/>
    <m/>
  </r>
  <r>
    <x v="0"/>
    <x v="5"/>
    <x v="1"/>
    <x v="13"/>
    <n v="1871475"/>
    <m/>
  </r>
  <r>
    <x v="1"/>
    <x v="5"/>
    <x v="1"/>
    <x v="13"/>
    <n v="1887650"/>
    <m/>
  </r>
  <r>
    <x v="2"/>
    <x v="5"/>
    <x v="1"/>
    <x v="13"/>
    <n v="1902703"/>
    <m/>
  </r>
  <r>
    <x v="3"/>
    <x v="5"/>
    <x v="1"/>
    <x v="13"/>
    <n v="1892468"/>
    <m/>
  </r>
  <r>
    <x v="4"/>
    <x v="5"/>
    <x v="1"/>
    <x v="13"/>
    <n v="1908706"/>
    <m/>
  </r>
  <r>
    <x v="5"/>
    <x v="5"/>
    <x v="1"/>
    <x v="13"/>
    <n v="1921400"/>
    <m/>
  </r>
  <r>
    <x v="0"/>
    <x v="6"/>
    <x v="1"/>
    <x v="13"/>
    <n v="5592745"/>
    <m/>
  </r>
  <r>
    <x v="1"/>
    <x v="6"/>
    <x v="1"/>
    <x v="13"/>
    <n v="5638460"/>
    <m/>
  </r>
  <r>
    <x v="2"/>
    <x v="6"/>
    <x v="1"/>
    <x v="13"/>
    <n v="5679966"/>
    <m/>
  </r>
  <r>
    <x v="3"/>
    <x v="6"/>
    <x v="1"/>
    <x v="13"/>
    <n v="5616041"/>
    <m/>
  </r>
  <r>
    <x v="4"/>
    <x v="6"/>
    <x v="1"/>
    <x v="13"/>
    <n v="5658257"/>
    <m/>
  </r>
  <r>
    <x v="5"/>
    <x v="6"/>
    <x v="1"/>
    <x v="13"/>
    <n v="5693300"/>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x v="0"/>
    <x v="0"/>
    <n v="3444"/>
    <n v="4.2000000000000003E-2"/>
  </r>
  <r>
    <x v="1"/>
    <x v="0"/>
    <n v="3040"/>
    <n v="3.7000000000000005E-2"/>
  </r>
  <r>
    <x v="2"/>
    <x v="0"/>
    <n v="2980"/>
    <n v="3.6000000000000004E-2"/>
  </r>
  <r>
    <x v="3"/>
    <x v="0"/>
    <n v="2461"/>
    <n v="0.03"/>
  </r>
  <r>
    <x v="4"/>
    <x v="0"/>
    <n v="2439"/>
    <n v="0.03"/>
  </r>
  <r>
    <x v="5"/>
    <x v="0"/>
    <n v="2690"/>
    <n v="3.3000000000000002E-2"/>
  </r>
  <r>
    <x v="6"/>
    <x v="0"/>
    <n v="2582"/>
    <n v="3.2000000000000001E-2"/>
  </r>
  <r>
    <x v="7"/>
    <x v="0"/>
    <n v="2630"/>
    <n v="3.2000000000000001E-2"/>
  </r>
  <r>
    <x v="8"/>
    <x v="0"/>
    <n v="3097"/>
    <n v="3.7000000000000005E-2"/>
  </r>
  <r>
    <x v="0"/>
    <x v="1"/>
    <n v="1627"/>
    <n v="2.1000000000000001E-2"/>
  </r>
  <r>
    <x v="1"/>
    <x v="1"/>
    <n v="1531"/>
    <n v="0.02"/>
  </r>
  <r>
    <x v="2"/>
    <x v="1"/>
    <n v="1395"/>
    <n v="1.8000000000000002E-2"/>
  </r>
  <r>
    <x v="3"/>
    <x v="1"/>
    <n v="1186"/>
    <n v="1.4999999999999999E-2"/>
  </r>
  <r>
    <x v="4"/>
    <x v="1"/>
    <n v="1117"/>
    <n v="1.4999999999999999E-2"/>
  </r>
  <r>
    <x v="5"/>
    <x v="1"/>
    <n v="1439"/>
    <n v="1.9E-2"/>
  </r>
  <r>
    <x v="6"/>
    <x v="1"/>
    <n v="1649"/>
    <n v="2.2000000000000002E-2"/>
  </r>
  <r>
    <x v="7"/>
    <x v="1"/>
    <n v="1724"/>
    <n v="2.3E-2"/>
  </r>
  <r>
    <x v="8"/>
    <x v="1"/>
    <n v="1855"/>
    <n v="2.4E-2"/>
  </r>
  <r>
    <x v="0"/>
    <x v="2"/>
    <n v="1552"/>
    <n v="2.7000000000000003E-2"/>
  </r>
  <r>
    <x v="1"/>
    <x v="2"/>
    <n v="1472"/>
    <n v="2.6000000000000002E-2"/>
  </r>
  <r>
    <x v="2"/>
    <x v="2"/>
    <n v="1245"/>
    <n v="2.1000000000000001E-2"/>
  </r>
  <r>
    <x v="3"/>
    <x v="2"/>
    <n v="1065"/>
    <n v="1.8000000000000002E-2"/>
  </r>
  <r>
    <x v="4"/>
    <x v="2"/>
    <n v="1200"/>
    <n v="2.1000000000000001E-2"/>
  </r>
  <r>
    <x v="5"/>
    <x v="2"/>
    <n v="1432"/>
    <n v="2.5000000000000001E-2"/>
  </r>
  <r>
    <x v="6"/>
    <x v="2"/>
    <n v="1347"/>
    <n v="2.3E-2"/>
  </r>
  <r>
    <x v="7"/>
    <x v="2"/>
    <n v="1545"/>
    <n v="2.7000000000000003E-2"/>
  </r>
  <r>
    <x v="8"/>
    <x v="2"/>
    <n v="1581"/>
    <n v="2.7000000000000003E-2"/>
  </r>
  <r>
    <x v="0"/>
    <x v="3"/>
    <n v="1816"/>
    <n v="2.4E-2"/>
  </r>
  <r>
    <x v="1"/>
    <x v="3"/>
    <n v="1799"/>
    <n v="2.4E-2"/>
  </r>
  <r>
    <x v="2"/>
    <x v="3"/>
    <n v="1633"/>
    <n v="2.1000000000000001E-2"/>
  </r>
  <r>
    <x v="3"/>
    <x v="3"/>
    <n v="1347"/>
    <n v="1.8000000000000002E-2"/>
  </r>
  <r>
    <x v="4"/>
    <x v="3"/>
    <n v="1255"/>
    <n v="1.7000000000000001E-2"/>
  </r>
  <r>
    <x v="5"/>
    <x v="3"/>
    <n v="1427"/>
    <n v="1.9E-2"/>
  </r>
  <r>
    <x v="6"/>
    <x v="3"/>
    <n v="1382"/>
    <n v="1.8000000000000002E-2"/>
  </r>
  <r>
    <x v="7"/>
    <x v="3"/>
    <n v="1584"/>
    <n v="2.1000000000000001E-2"/>
  </r>
  <r>
    <x v="8"/>
    <x v="3"/>
    <n v="1733"/>
    <n v="2.2000000000000002E-2"/>
  </r>
  <r>
    <x v="0"/>
    <x v="4"/>
    <n v="8439"/>
    <n v="2.8999999999999998E-2"/>
  </r>
  <r>
    <x v="1"/>
    <x v="4"/>
    <n v="7842"/>
    <n v="2.7000000000000003E-2"/>
  </r>
  <r>
    <x v="2"/>
    <x v="4"/>
    <n v="7253"/>
    <n v="2.5000000000000001E-2"/>
  </r>
  <r>
    <x v="3"/>
    <x v="4"/>
    <n v="6059"/>
    <n v="2.1000000000000001E-2"/>
  </r>
  <r>
    <x v="4"/>
    <x v="4"/>
    <n v="6011"/>
    <n v="2.1000000000000001E-2"/>
  </r>
  <r>
    <x v="5"/>
    <x v="4"/>
    <n v="6988"/>
    <n v="2.4E-2"/>
  </r>
  <r>
    <x v="6"/>
    <x v="4"/>
    <n v="6960"/>
    <n v="2.4E-2"/>
  </r>
  <r>
    <x v="7"/>
    <x v="4"/>
    <n v="7483"/>
    <n v="2.6000000000000002E-2"/>
  </r>
  <r>
    <x v="8"/>
    <x v="4"/>
    <n v="8266"/>
    <n v="2.7999999999999997E-2"/>
  </r>
  <r>
    <x v="0"/>
    <x v="5"/>
    <n v="106329"/>
    <n v="3.9E-2"/>
  </r>
  <r>
    <x v="1"/>
    <x v="5"/>
    <n v="99305"/>
    <n v="3.7000000000000005E-2"/>
  </r>
  <r>
    <x v="2"/>
    <x v="5"/>
    <n v="93926"/>
    <n v="3.5000000000000003E-2"/>
  </r>
  <r>
    <x v="3"/>
    <x v="5"/>
    <n v="78957"/>
    <n v="2.8999999999999998E-2"/>
  </r>
  <r>
    <x v="4"/>
    <x v="5"/>
    <n v="81156"/>
    <n v="0.03"/>
  </r>
  <r>
    <x v="5"/>
    <x v="5"/>
    <n v="81087"/>
    <n v="3.1E-2"/>
  </r>
  <r>
    <x v="6"/>
    <x v="5"/>
    <n v="88598"/>
    <n v="3.1E-2"/>
  </r>
  <r>
    <x v="7"/>
    <x v="5"/>
    <n v="91855"/>
    <n v="3.3000000000000002E-2"/>
  </r>
  <r>
    <x v="8"/>
    <x v="5"/>
    <n v="96004"/>
    <n v="3.4000000000000002E-2"/>
  </r>
  <r>
    <x v="0"/>
    <x v="6"/>
    <n v="293823"/>
    <n v="3.9E-2"/>
  </r>
  <r>
    <x v="1"/>
    <x v="6"/>
    <n v="275067"/>
    <n v="3.6000000000000004E-2"/>
  </r>
  <r>
    <x v="2"/>
    <x v="6"/>
    <n v="256800"/>
    <n v="3.4000000000000002E-2"/>
  </r>
  <r>
    <x v="3"/>
    <x v="6"/>
    <n v="222857"/>
    <n v="2.8999999999999998E-2"/>
  </r>
  <r>
    <x v="4"/>
    <x v="6"/>
    <n v="230606"/>
    <n v="3.1E-2"/>
  </r>
  <r>
    <x v="5"/>
    <x v="6"/>
    <n v="230242"/>
    <n v="3.1E-2"/>
  </r>
  <r>
    <x v="6"/>
    <x v="6"/>
    <n v="249243"/>
    <n v="3.2000000000000001E-2"/>
  </r>
  <r>
    <x v="7"/>
    <x v="6"/>
    <n v="262898"/>
    <n v="3.4000000000000002E-2"/>
  </r>
  <r>
    <x v="8"/>
    <x v="6"/>
    <n v="271111"/>
    <n v="3.5000000000000003E-2"/>
  </r>
  <r>
    <x v="9"/>
    <x v="0"/>
    <n v="3291"/>
    <n v="0.04"/>
  </r>
  <r>
    <x v="9"/>
    <x v="1"/>
    <n v="1992"/>
    <n v="2.5999999999999999E-2"/>
  </r>
  <r>
    <x v="9"/>
    <x v="2"/>
    <n v="1731"/>
    <n v="0.03"/>
  </r>
  <r>
    <x v="9"/>
    <x v="3"/>
    <n v="1945"/>
    <n v="2.5000000000000001E-2"/>
  </r>
  <r>
    <x v="9"/>
    <x v="4"/>
    <n v="8959"/>
    <n v="0.03"/>
  </r>
  <r>
    <x v="9"/>
    <x v="5"/>
    <n v="104498"/>
    <n v="3.6999999999999998E-2"/>
  </r>
  <r>
    <x v="9"/>
    <x v="6"/>
    <n v="293169"/>
    <n v="3.7999999999999999E-2"/>
  </r>
  <r>
    <x v="10"/>
    <x v="0"/>
    <n v="3709"/>
    <n v="4.4999999999999998E-2"/>
  </r>
  <r>
    <x v="10"/>
    <x v="1"/>
    <n v="2062"/>
    <n v="2.5999999999999999E-2"/>
  </r>
  <r>
    <x v="10"/>
    <x v="2"/>
    <n v="1656"/>
    <n v="2.8000000000000001E-2"/>
  </r>
  <r>
    <x v="10"/>
    <x v="3"/>
    <n v="2076"/>
    <n v="2.5999999999999999E-2"/>
  </r>
  <r>
    <x v="10"/>
    <x v="4"/>
    <n v="9503"/>
    <n v="3.2000000000000001E-2"/>
  </r>
  <r>
    <x v="10"/>
    <x v="5"/>
    <n v="109817"/>
    <n v="3.9E-2"/>
  </r>
  <r>
    <x v="10"/>
    <x v="6"/>
    <n v="305707"/>
    <n v="3.9E-2"/>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0">
  <r>
    <x v="0"/>
    <x v="0"/>
    <x v="0"/>
    <n v="104462"/>
  </r>
  <r>
    <x v="1"/>
    <x v="0"/>
    <x v="0"/>
    <n v="103708"/>
  </r>
  <r>
    <x v="2"/>
    <x v="0"/>
    <x v="0"/>
    <n v="103679"/>
  </r>
  <r>
    <x v="3"/>
    <x v="0"/>
    <x v="0"/>
    <n v="103482"/>
  </r>
  <r>
    <x v="4"/>
    <x v="0"/>
    <x v="0"/>
    <n v="102885"/>
  </r>
  <r>
    <x v="0"/>
    <x v="1"/>
    <x v="0"/>
    <n v="41515"/>
  </r>
  <r>
    <x v="1"/>
    <x v="1"/>
    <x v="0"/>
    <n v="41680"/>
  </r>
  <r>
    <x v="2"/>
    <x v="1"/>
    <x v="0"/>
    <n v="42028"/>
  </r>
  <r>
    <x v="3"/>
    <x v="1"/>
    <x v="0"/>
    <n v="42463"/>
  </r>
  <r>
    <x v="4"/>
    <x v="1"/>
    <x v="0"/>
    <n v="42626"/>
  </r>
  <r>
    <x v="0"/>
    <x v="2"/>
    <x v="0"/>
    <n v="33152"/>
  </r>
  <r>
    <x v="1"/>
    <x v="2"/>
    <x v="0"/>
    <n v="33142"/>
  </r>
  <r>
    <x v="2"/>
    <x v="2"/>
    <x v="0"/>
    <n v="33463"/>
  </r>
  <r>
    <x v="3"/>
    <x v="2"/>
    <x v="0"/>
    <n v="33359"/>
  </r>
  <r>
    <x v="4"/>
    <x v="2"/>
    <x v="0"/>
    <n v="33075"/>
  </r>
  <r>
    <x v="0"/>
    <x v="3"/>
    <x v="0"/>
    <n v="44897"/>
  </r>
  <r>
    <x v="1"/>
    <x v="3"/>
    <x v="0"/>
    <n v="45282"/>
  </r>
  <r>
    <x v="2"/>
    <x v="3"/>
    <x v="0"/>
    <n v="46303"/>
  </r>
  <r>
    <x v="3"/>
    <x v="3"/>
    <x v="0"/>
    <n v="47055"/>
  </r>
  <r>
    <x v="4"/>
    <x v="3"/>
    <x v="0"/>
    <n v="46795"/>
  </r>
  <r>
    <x v="0"/>
    <x v="4"/>
    <x v="0"/>
    <n v="224026"/>
  </r>
  <r>
    <x v="1"/>
    <x v="4"/>
    <x v="0"/>
    <n v="223812"/>
  </r>
  <r>
    <x v="2"/>
    <x v="4"/>
    <x v="0"/>
    <n v="225473"/>
  </r>
  <r>
    <x v="3"/>
    <x v="4"/>
    <x v="0"/>
    <n v="226359"/>
  </r>
  <r>
    <x v="4"/>
    <x v="4"/>
    <x v="0"/>
    <n v="225381"/>
  </r>
  <r>
    <x v="0"/>
    <x v="5"/>
    <x v="0"/>
    <n v="5682137"/>
  </r>
  <r>
    <x v="1"/>
    <x v="5"/>
    <x v="0"/>
    <n v="5749848"/>
  </r>
  <r>
    <x v="2"/>
    <x v="5"/>
    <x v="0"/>
    <n v="5865583"/>
  </r>
  <r>
    <x v="3"/>
    <x v="5"/>
    <x v="0"/>
    <n v="5925202"/>
  </r>
  <r>
    <x v="4"/>
    <x v="5"/>
    <x v="0"/>
    <n v="5959550"/>
  </r>
  <r>
    <x v="0"/>
    <x v="0"/>
    <x v="1"/>
    <n v="39000"/>
  </r>
  <r>
    <x v="1"/>
    <x v="0"/>
    <x v="1"/>
    <n v="39378"/>
  </r>
  <r>
    <x v="2"/>
    <x v="0"/>
    <x v="1"/>
    <n v="39769"/>
  </r>
  <r>
    <x v="3"/>
    <x v="0"/>
    <x v="1"/>
    <n v="40151"/>
  </r>
  <r>
    <x v="4"/>
    <x v="0"/>
    <x v="1"/>
    <n v="40190"/>
  </r>
  <r>
    <x v="0"/>
    <x v="1"/>
    <x v="1"/>
    <n v="18325"/>
  </r>
  <r>
    <x v="1"/>
    <x v="1"/>
    <x v="1"/>
    <n v="18523"/>
  </r>
  <r>
    <x v="2"/>
    <x v="1"/>
    <x v="1"/>
    <n v="18832"/>
  </r>
  <r>
    <x v="3"/>
    <x v="1"/>
    <x v="1"/>
    <n v="19077"/>
  </r>
  <r>
    <x v="4"/>
    <x v="1"/>
    <x v="1"/>
    <n v="19348"/>
  </r>
  <r>
    <x v="0"/>
    <x v="2"/>
    <x v="1"/>
    <n v="14170"/>
  </r>
  <r>
    <x v="1"/>
    <x v="2"/>
    <x v="1"/>
    <n v="14387"/>
  </r>
  <r>
    <x v="2"/>
    <x v="2"/>
    <x v="1"/>
    <n v="14732"/>
  </r>
  <r>
    <x v="3"/>
    <x v="2"/>
    <x v="1"/>
    <n v="14648"/>
  </r>
  <r>
    <x v="4"/>
    <x v="2"/>
    <x v="1"/>
    <n v="14636"/>
  </r>
  <r>
    <x v="0"/>
    <x v="3"/>
    <x v="1"/>
    <n v="18742"/>
  </r>
  <r>
    <x v="1"/>
    <x v="3"/>
    <x v="1"/>
    <n v="18995"/>
  </r>
  <r>
    <x v="2"/>
    <x v="3"/>
    <x v="1"/>
    <n v="19502"/>
  </r>
  <r>
    <x v="3"/>
    <x v="3"/>
    <x v="1"/>
    <n v="20048"/>
  </r>
  <r>
    <x v="4"/>
    <x v="3"/>
    <x v="1"/>
    <n v="20097"/>
  </r>
  <r>
    <x v="0"/>
    <x v="4"/>
    <x v="1"/>
    <n v="90237"/>
  </r>
  <r>
    <x v="1"/>
    <x v="4"/>
    <x v="1"/>
    <n v="91283"/>
  </r>
  <r>
    <x v="2"/>
    <x v="4"/>
    <x v="1"/>
    <n v="92835"/>
  </r>
  <r>
    <x v="3"/>
    <x v="4"/>
    <x v="1"/>
    <n v="93924"/>
  </r>
  <r>
    <x v="4"/>
    <x v="4"/>
    <x v="1"/>
    <n v="94271"/>
  </r>
  <r>
    <x v="0"/>
    <x v="5"/>
    <x v="1"/>
    <n v="2602390"/>
  </r>
  <r>
    <x v="1"/>
    <x v="5"/>
    <x v="1"/>
    <n v="2637701"/>
  </r>
  <r>
    <x v="2"/>
    <x v="5"/>
    <x v="1"/>
    <n v="2694852"/>
  </r>
  <r>
    <x v="3"/>
    <x v="5"/>
    <x v="1"/>
    <n v="2723955"/>
  </r>
  <r>
    <x v="4"/>
    <x v="5"/>
    <x v="1"/>
    <n v="2747807"/>
  </r>
  <r>
    <x v="0"/>
    <x v="0"/>
    <x v="2"/>
    <n v="13749"/>
  </r>
  <r>
    <x v="1"/>
    <x v="0"/>
    <x v="2"/>
    <n v="14022"/>
  </r>
  <r>
    <x v="2"/>
    <x v="0"/>
    <x v="2"/>
    <n v="14670"/>
  </r>
  <r>
    <x v="3"/>
    <x v="0"/>
    <x v="2"/>
    <n v="16063"/>
  </r>
  <r>
    <x v="4"/>
    <x v="0"/>
    <x v="2"/>
    <n v="16324"/>
  </r>
  <r>
    <x v="0"/>
    <x v="1"/>
    <x v="2"/>
    <n v="6553"/>
  </r>
  <r>
    <x v="1"/>
    <x v="1"/>
    <x v="2"/>
    <n v="6857"/>
  </r>
  <r>
    <x v="2"/>
    <x v="1"/>
    <x v="2"/>
    <n v="7083"/>
  </r>
  <r>
    <x v="3"/>
    <x v="1"/>
    <x v="2"/>
    <n v="7348"/>
  </r>
  <r>
    <x v="4"/>
    <x v="1"/>
    <x v="2"/>
    <n v="7747"/>
  </r>
  <r>
    <x v="0"/>
    <x v="2"/>
    <x v="2"/>
    <n v="5061"/>
  </r>
  <r>
    <x v="1"/>
    <x v="2"/>
    <x v="2"/>
    <n v="5312"/>
  </r>
  <r>
    <x v="2"/>
    <x v="2"/>
    <x v="2"/>
    <n v="5730"/>
  </r>
  <r>
    <x v="3"/>
    <x v="2"/>
    <x v="2"/>
    <n v="5810"/>
  </r>
  <r>
    <x v="4"/>
    <x v="2"/>
    <x v="2"/>
    <n v="5860"/>
  </r>
  <r>
    <x v="0"/>
    <x v="3"/>
    <x v="2"/>
    <n v="8443"/>
  </r>
  <r>
    <x v="1"/>
    <x v="3"/>
    <x v="2"/>
    <n v="8693"/>
  </r>
  <r>
    <x v="2"/>
    <x v="3"/>
    <x v="2"/>
    <n v="9554"/>
  </r>
  <r>
    <x v="3"/>
    <x v="3"/>
    <x v="2"/>
    <n v="9971"/>
  </r>
  <r>
    <x v="4"/>
    <x v="3"/>
    <x v="2"/>
    <n v="10257"/>
  </r>
  <r>
    <x v="0"/>
    <x v="4"/>
    <x v="2"/>
    <n v="33806"/>
  </r>
  <r>
    <x v="1"/>
    <x v="4"/>
    <x v="2"/>
    <n v="34884"/>
  </r>
  <r>
    <x v="2"/>
    <x v="4"/>
    <x v="2"/>
    <n v="37037"/>
  </r>
  <r>
    <x v="3"/>
    <x v="4"/>
    <x v="2"/>
    <n v="39192"/>
  </r>
  <r>
    <x v="4"/>
    <x v="4"/>
    <x v="2"/>
    <n v="40188"/>
  </r>
  <r>
    <x v="0"/>
    <x v="5"/>
    <x v="2"/>
    <n v="891780"/>
  </r>
  <r>
    <x v="1"/>
    <x v="5"/>
    <x v="2"/>
    <n v="936209"/>
  </r>
  <r>
    <x v="2"/>
    <x v="5"/>
    <x v="2"/>
    <n v="1018009"/>
  </r>
  <r>
    <x v="3"/>
    <x v="5"/>
    <x v="2"/>
    <n v="1081916"/>
  </r>
  <r>
    <x v="4"/>
    <x v="5"/>
    <x v="2"/>
    <n v="1129340"/>
  </r>
  <r>
    <x v="0"/>
    <x v="0"/>
    <x v="3"/>
    <n v="82972"/>
  </r>
  <r>
    <x v="1"/>
    <x v="0"/>
    <x v="3"/>
    <n v="81712"/>
  </r>
  <r>
    <x v="2"/>
    <x v="0"/>
    <x v="3"/>
    <n v="81033"/>
  </r>
  <r>
    <x v="3"/>
    <x v="0"/>
    <x v="3"/>
    <n v="79968"/>
  </r>
  <r>
    <x v="4"/>
    <x v="0"/>
    <x v="3"/>
    <n v="78854"/>
  </r>
  <r>
    <x v="0"/>
    <x v="1"/>
    <x v="3"/>
    <n v="30239"/>
  </r>
  <r>
    <x v="1"/>
    <x v="1"/>
    <x v="3"/>
    <n v="30126"/>
  </r>
  <r>
    <x v="2"/>
    <x v="1"/>
    <x v="3"/>
    <n v="29994"/>
  </r>
  <r>
    <x v="3"/>
    <x v="1"/>
    <x v="3"/>
    <n v="29813"/>
  </r>
  <r>
    <x v="4"/>
    <x v="1"/>
    <x v="3"/>
    <n v="29691"/>
  </r>
  <r>
    <x v="0"/>
    <x v="2"/>
    <x v="3"/>
    <n v="24240"/>
  </r>
  <r>
    <x v="1"/>
    <x v="2"/>
    <x v="3"/>
    <n v="24037"/>
  </r>
  <r>
    <x v="2"/>
    <x v="2"/>
    <x v="3"/>
    <n v="24136"/>
  </r>
  <r>
    <x v="3"/>
    <x v="2"/>
    <x v="3"/>
    <n v="23945"/>
  </r>
  <r>
    <x v="4"/>
    <x v="2"/>
    <x v="3"/>
    <n v="23461"/>
  </r>
  <r>
    <x v="0"/>
    <x v="3"/>
    <x v="3"/>
    <n v="33237"/>
  </r>
  <r>
    <x v="1"/>
    <x v="3"/>
    <x v="3"/>
    <n v="33474"/>
  </r>
  <r>
    <x v="2"/>
    <x v="3"/>
    <x v="3"/>
    <n v="34238"/>
  </r>
  <r>
    <x v="3"/>
    <x v="3"/>
    <x v="3"/>
    <n v="34548"/>
  </r>
  <r>
    <x v="4"/>
    <x v="3"/>
    <x v="3"/>
    <n v="34204"/>
  </r>
  <r>
    <x v="0"/>
    <x v="4"/>
    <x v="3"/>
    <n v="170688"/>
  </r>
  <r>
    <x v="1"/>
    <x v="4"/>
    <x v="3"/>
    <n v="169349"/>
  </r>
  <r>
    <x v="2"/>
    <x v="4"/>
    <x v="3"/>
    <n v="169401"/>
  </r>
  <r>
    <x v="3"/>
    <x v="4"/>
    <x v="3"/>
    <n v="168274"/>
  </r>
  <r>
    <x v="4"/>
    <x v="4"/>
    <x v="3"/>
    <n v="166210"/>
  </r>
  <r>
    <x v="0"/>
    <x v="5"/>
    <x v="3"/>
    <n v="4099838"/>
  </r>
  <r>
    <x v="1"/>
    <x v="5"/>
    <x v="3"/>
    <n v="4126065"/>
  </r>
  <r>
    <x v="2"/>
    <x v="5"/>
    <x v="3"/>
    <n v="4182518"/>
  </r>
  <r>
    <x v="3"/>
    <x v="5"/>
    <x v="3"/>
    <n v="4203914"/>
  </r>
  <r>
    <x v="4"/>
    <x v="5"/>
    <x v="3"/>
    <n v="4193377"/>
  </r>
  <r>
    <x v="0"/>
    <x v="0"/>
    <x v="4"/>
    <n v="21490"/>
  </r>
  <r>
    <x v="1"/>
    <x v="0"/>
    <x v="4"/>
    <n v="21996"/>
  </r>
  <r>
    <x v="2"/>
    <x v="0"/>
    <x v="4"/>
    <n v="22646"/>
  </r>
  <r>
    <x v="3"/>
    <x v="0"/>
    <x v="4"/>
    <n v="23514"/>
  </r>
  <r>
    <x v="4"/>
    <x v="0"/>
    <x v="4"/>
    <n v="24031"/>
  </r>
  <r>
    <x v="0"/>
    <x v="1"/>
    <x v="4"/>
    <n v="11276"/>
  </r>
  <r>
    <x v="1"/>
    <x v="1"/>
    <x v="4"/>
    <n v="11554"/>
  </r>
  <r>
    <x v="2"/>
    <x v="1"/>
    <x v="4"/>
    <n v="12034"/>
  </r>
  <r>
    <x v="3"/>
    <x v="1"/>
    <x v="4"/>
    <n v="12650"/>
  </r>
  <r>
    <x v="4"/>
    <x v="1"/>
    <x v="4"/>
    <n v="12935"/>
  </r>
  <r>
    <x v="0"/>
    <x v="2"/>
    <x v="4"/>
    <n v="8912"/>
  </r>
  <r>
    <x v="1"/>
    <x v="2"/>
    <x v="4"/>
    <n v="9105"/>
  </r>
  <r>
    <x v="2"/>
    <x v="2"/>
    <x v="4"/>
    <n v="9327"/>
  </r>
  <r>
    <x v="3"/>
    <x v="2"/>
    <x v="4"/>
    <n v="9414"/>
  </r>
  <r>
    <x v="4"/>
    <x v="2"/>
    <x v="4"/>
    <n v="9614"/>
  </r>
  <r>
    <x v="0"/>
    <x v="3"/>
    <x v="4"/>
    <n v="11660"/>
  </r>
  <r>
    <x v="1"/>
    <x v="3"/>
    <x v="4"/>
    <n v="11808"/>
  </r>
  <r>
    <x v="2"/>
    <x v="3"/>
    <x v="4"/>
    <n v="12065"/>
  </r>
  <r>
    <x v="3"/>
    <x v="3"/>
    <x v="4"/>
    <n v="12507"/>
  </r>
  <r>
    <x v="4"/>
    <x v="3"/>
    <x v="4"/>
    <n v="12591"/>
  </r>
  <r>
    <x v="0"/>
    <x v="4"/>
    <x v="4"/>
    <n v="53338"/>
  </r>
  <r>
    <x v="1"/>
    <x v="4"/>
    <x v="4"/>
    <n v="54463"/>
  </r>
  <r>
    <x v="2"/>
    <x v="4"/>
    <x v="4"/>
    <n v="56072"/>
  </r>
  <r>
    <x v="3"/>
    <x v="4"/>
    <x v="4"/>
    <n v="58085"/>
  </r>
  <r>
    <x v="4"/>
    <x v="4"/>
    <x v="4"/>
    <n v="59171"/>
  </r>
  <r>
    <x v="0"/>
    <x v="5"/>
    <x v="4"/>
    <n v="1582299"/>
  </r>
  <r>
    <x v="1"/>
    <x v="5"/>
    <x v="4"/>
    <n v="1623783"/>
  </r>
  <r>
    <x v="2"/>
    <x v="5"/>
    <x v="4"/>
    <n v="1683065"/>
  </r>
  <r>
    <x v="3"/>
    <x v="5"/>
    <x v="4"/>
    <n v="1721288"/>
  </r>
  <r>
    <x v="4"/>
    <x v="5"/>
    <x v="4"/>
    <n v="1766173"/>
  </r>
  <r>
    <x v="0"/>
    <x v="0"/>
    <x v="5"/>
    <n v="62585"/>
  </r>
  <r>
    <x v="1"/>
    <x v="0"/>
    <x v="5"/>
    <n v="62991"/>
  </r>
  <r>
    <x v="2"/>
    <x v="0"/>
    <x v="5"/>
    <n v="64085"/>
  </r>
  <r>
    <x v="3"/>
    <x v="0"/>
    <x v="5"/>
    <n v="65283"/>
  </r>
  <r>
    <x v="4"/>
    <x v="0"/>
    <x v="5"/>
    <n v="65228"/>
  </r>
  <r>
    <x v="0"/>
    <x v="1"/>
    <x v="5"/>
    <n v="57649"/>
  </r>
  <r>
    <x v="1"/>
    <x v="1"/>
    <x v="5"/>
    <n v="57812"/>
  </r>
  <r>
    <x v="2"/>
    <x v="1"/>
    <x v="5"/>
    <n v="58472"/>
  </r>
  <r>
    <x v="3"/>
    <x v="1"/>
    <x v="5"/>
    <n v="58866"/>
  </r>
  <r>
    <x v="4"/>
    <x v="1"/>
    <x v="5"/>
    <n v="59383"/>
  </r>
  <r>
    <x v="0"/>
    <x v="2"/>
    <x v="5"/>
    <n v="43164"/>
  </r>
  <r>
    <x v="1"/>
    <x v="2"/>
    <x v="5"/>
    <n v="43547"/>
  </r>
  <r>
    <x v="2"/>
    <x v="2"/>
    <x v="5"/>
    <n v="44141"/>
  </r>
  <r>
    <x v="3"/>
    <x v="2"/>
    <x v="5"/>
    <n v="44542"/>
  </r>
  <r>
    <x v="4"/>
    <x v="2"/>
    <x v="5"/>
    <n v="44570"/>
  </r>
  <r>
    <x v="0"/>
    <x v="3"/>
    <x v="5"/>
    <n v="57686"/>
  </r>
  <r>
    <x v="1"/>
    <x v="3"/>
    <x v="5"/>
    <n v="58266"/>
  </r>
  <r>
    <x v="2"/>
    <x v="3"/>
    <x v="5"/>
    <n v="59022"/>
  </r>
  <r>
    <x v="3"/>
    <x v="3"/>
    <x v="5"/>
    <n v="60211"/>
  </r>
  <r>
    <x v="4"/>
    <x v="3"/>
    <x v="5"/>
    <n v="61044"/>
  </r>
  <r>
    <x v="0"/>
    <x v="4"/>
    <x v="5"/>
    <n v="221084"/>
  </r>
  <r>
    <x v="1"/>
    <x v="4"/>
    <x v="5"/>
    <n v="222616"/>
  </r>
  <r>
    <x v="2"/>
    <x v="4"/>
    <x v="5"/>
    <n v="225720"/>
  </r>
  <r>
    <x v="3"/>
    <x v="4"/>
    <x v="5"/>
    <n v="228902"/>
  </r>
  <r>
    <x v="4"/>
    <x v="4"/>
    <x v="5"/>
    <n v="230225"/>
  </r>
  <r>
    <x v="0"/>
    <x v="5"/>
    <x v="5"/>
    <n v="5583880"/>
  </r>
  <r>
    <x v="1"/>
    <x v="5"/>
    <x v="5"/>
    <n v="5646006"/>
  </r>
  <r>
    <x v="2"/>
    <x v="5"/>
    <x v="5"/>
    <n v="5767575"/>
  </r>
  <r>
    <x v="3"/>
    <x v="5"/>
    <x v="5"/>
    <n v="5837009"/>
  </r>
  <r>
    <x v="4"/>
    <x v="5"/>
    <x v="5"/>
    <n v="5874820"/>
  </r>
  <r>
    <x v="0"/>
    <x v="0"/>
    <x v="6"/>
    <n v="26359"/>
  </r>
  <r>
    <x v="1"/>
    <x v="0"/>
    <x v="6"/>
    <n v="26621"/>
  </r>
  <r>
    <x v="2"/>
    <x v="0"/>
    <x v="6"/>
    <n v="27104"/>
  </r>
  <r>
    <x v="3"/>
    <x v="0"/>
    <x v="6"/>
    <n v="27513"/>
  </r>
  <r>
    <x v="4"/>
    <x v="0"/>
    <x v="6"/>
    <n v="27720"/>
  </r>
  <r>
    <x v="0"/>
    <x v="1"/>
    <x v="6"/>
    <n v="24363"/>
  </r>
  <r>
    <x v="1"/>
    <x v="1"/>
    <x v="6"/>
    <n v="24670"/>
  </r>
  <r>
    <x v="2"/>
    <x v="1"/>
    <x v="6"/>
    <n v="25102"/>
  </r>
  <r>
    <x v="3"/>
    <x v="1"/>
    <x v="6"/>
    <n v="25511"/>
  </r>
  <r>
    <x v="4"/>
    <x v="1"/>
    <x v="6"/>
    <n v="25904"/>
  </r>
  <r>
    <x v="0"/>
    <x v="2"/>
    <x v="6"/>
    <n v="18883"/>
  </r>
  <r>
    <x v="1"/>
    <x v="2"/>
    <x v="6"/>
    <n v="19182"/>
  </r>
  <r>
    <x v="2"/>
    <x v="2"/>
    <x v="6"/>
    <n v="19556"/>
  </r>
  <r>
    <x v="3"/>
    <x v="2"/>
    <x v="6"/>
    <n v="19804"/>
  </r>
  <r>
    <x v="4"/>
    <x v="2"/>
    <x v="6"/>
    <n v="19927"/>
  </r>
  <r>
    <x v="0"/>
    <x v="3"/>
    <x v="6"/>
    <n v="25271"/>
  </r>
  <r>
    <x v="1"/>
    <x v="3"/>
    <x v="6"/>
    <n v="25579"/>
  </r>
  <r>
    <x v="2"/>
    <x v="3"/>
    <x v="6"/>
    <n v="26054"/>
  </r>
  <r>
    <x v="3"/>
    <x v="3"/>
    <x v="6"/>
    <n v="26602"/>
  </r>
  <r>
    <x v="4"/>
    <x v="3"/>
    <x v="6"/>
    <n v="27063"/>
  </r>
  <r>
    <x v="0"/>
    <x v="4"/>
    <x v="6"/>
    <n v="94876"/>
  </r>
  <r>
    <x v="1"/>
    <x v="4"/>
    <x v="6"/>
    <n v="96052"/>
  </r>
  <r>
    <x v="2"/>
    <x v="4"/>
    <x v="6"/>
    <n v="97816"/>
  </r>
  <r>
    <x v="3"/>
    <x v="4"/>
    <x v="6"/>
    <n v="99430"/>
  </r>
  <r>
    <x v="4"/>
    <x v="4"/>
    <x v="6"/>
    <n v="100614"/>
  </r>
  <r>
    <x v="0"/>
    <x v="5"/>
    <x v="6"/>
    <n v="2580061"/>
  </r>
  <r>
    <x v="1"/>
    <x v="5"/>
    <x v="6"/>
    <n v="2613208"/>
  </r>
  <r>
    <x v="2"/>
    <x v="5"/>
    <x v="6"/>
    <n v="2673739"/>
  </r>
  <r>
    <x v="3"/>
    <x v="5"/>
    <x v="6"/>
    <n v="2705194"/>
  </r>
  <r>
    <x v="4"/>
    <x v="5"/>
    <x v="6"/>
    <n v="2730378"/>
  </r>
  <r>
    <x v="0"/>
    <x v="0"/>
    <x v="7"/>
    <n v="41877"/>
  </r>
  <r>
    <x v="1"/>
    <x v="0"/>
    <x v="7"/>
    <n v="40717"/>
  </r>
  <r>
    <x v="2"/>
    <x v="0"/>
    <x v="7"/>
    <n v="39594"/>
  </r>
  <r>
    <x v="3"/>
    <x v="0"/>
    <x v="7"/>
    <n v="38199"/>
  </r>
  <r>
    <x v="4"/>
    <x v="0"/>
    <x v="7"/>
    <n v="37657"/>
  </r>
  <r>
    <x v="0"/>
    <x v="1"/>
    <x v="7"/>
    <n v="-16134"/>
  </r>
  <r>
    <x v="1"/>
    <x v="1"/>
    <x v="7"/>
    <n v="-16132"/>
  </r>
  <r>
    <x v="2"/>
    <x v="1"/>
    <x v="7"/>
    <n v="-16444"/>
  </r>
  <r>
    <x v="3"/>
    <x v="1"/>
    <x v="7"/>
    <n v="-16403"/>
  </r>
  <r>
    <x v="4"/>
    <x v="1"/>
    <x v="7"/>
    <n v="-16757"/>
  </r>
  <r>
    <x v="0"/>
    <x v="2"/>
    <x v="7"/>
    <n v="-10012"/>
  </r>
  <r>
    <x v="1"/>
    <x v="2"/>
    <x v="7"/>
    <n v="-10405"/>
  </r>
  <r>
    <x v="2"/>
    <x v="2"/>
    <x v="7"/>
    <n v="-10678"/>
  </r>
  <r>
    <x v="3"/>
    <x v="2"/>
    <x v="7"/>
    <n v="-11183"/>
  </r>
  <r>
    <x v="4"/>
    <x v="2"/>
    <x v="7"/>
    <n v="-11495"/>
  </r>
  <r>
    <x v="0"/>
    <x v="3"/>
    <x v="7"/>
    <n v="-12789"/>
  </r>
  <r>
    <x v="1"/>
    <x v="3"/>
    <x v="7"/>
    <n v="-12984"/>
  </r>
  <r>
    <x v="2"/>
    <x v="3"/>
    <x v="7"/>
    <n v="-12719"/>
  </r>
  <r>
    <x v="3"/>
    <x v="3"/>
    <x v="7"/>
    <n v="-13156"/>
  </r>
  <r>
    <x v="4"/>
    <x v="3"/>
    <x v="7"/>
    <n v="-14249"/>
  </r>
  <r>
    <x v="0"/>
    <x v="4"/>
    <x v="7"/>
    <n v="2942"/>
  </r>
  <r>
    <x v="1"/>
    <x v="4"/>
    <x v="7"/>
    <n v="1196"/>
  </r>
  <r>
    <x v="2"/>
    <x v="4"/>
    <x v="7"/>
    <n v="-247"/>
  </r>
  <r>
    <x v="3"/>
    <x v="4"/>
    <x v="7"/>
    <n v="-2543"/>
  </r>
  <r>
    <x v="4"/>
    <x v="4"/>
    <x v="7"/>
    <n v="-4844"/>
  </r>
  <r>
    <x v="0"/>
    <x v="5"/>
    <x v="7"/>
    <n v="98257"/>
  </r>
  <r>
    <x v="1"/>
    <x v="5"/>
    <x v="7"/>
    <n v="103842"/>
  </r>
  <r>
    <x v="2"/>
    <x v="5"/>
    <x v="7"/>
    <n v="98008"/>
  </r>
  <r>
    <x v="3"/>
    <x v="5"/>
    <x v="7"/>
    <n v="88193"/>
  </r>
  <r>
    <x v="4"/>
    <x v="5"/>
    <x v="7"/>
    <n v="8473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4">
  <r>
    <x v="0"/>
    <x v="0"/>
    <x v="0"/>
    <n v="137392"/>
    <m/>
  </r>
  <r>
    <x v="1"/>
    <x v="0"/>
    <x v="0"/>
    <n v="136952"/>
    <m/>
  </r>
  <r>
    <x v="2"/>
    <x v="0"/>
    <x v="0"/>
    <n v="138016"/>
    <m/>
  </r>
  <r>
    <x v="3"/>
    <x v="0"/>
    <x v="0"/>
    <n v="138263"/>
    <m/>
  </r>
  <r>
    <x v="4"/>
    <x v="0"/>
    <x v="0"/>
    <n v="139536"/>
    <m/>
  </r>
  <r>
    <x v="5"/>
    <x v="0"/>
    <x v="0"/>
    <n v="141185"/>
    <m/>
  </r>
  <r>
    <x v="0"/>
    <x v="1"/>
    <x v="0"/>
    <n v="132881"/>
    <m/>
  </r>
  <r>
    <x v="1"/>
    <x v="1"/>
    <x v="0"/>
    <n v="133169"/>
    <m/>
  </r>
  <r>
    <x v="2"/>
    <x v="1"/>
    <x v="0"/>
    <n v="133634"/>
    <m/>
  </r>
  <r>
    <x v="3"/>
    <x v="1"/>
    <x v="0"/>
    <n v="134201"/>
    <m/>
  </r>
  <r>
    <x v="4"/>
    <x v="1"/>
    <x v="0"/>
    <n v="135220"/>
    <m/>
  </r>
  <r>
    <x v="5"/>
    <x v="1"/>
    <x v="0"/>
    <n v="135668"/>
    <m/>
  </r>
  <r>
    <x v="0"/>
    <x v="2"/>
    <x v="0"/>
    <n v="97303"/>
    <m/>
  </r>
  <r>
    <x v="1"/>
    <x v="2"/>
    <x v="0"/>
    <n v="97730"/>
    <m/>
  </r>
  <r>
    <x v="2"/>
    <x v="2"/>
    <x v="0"/>
    <n v="98503"/>
    <m/>
  </r>
  <r>
    <x v="3"/>
    <x v="2"/>
    <x v="0"/>
    <n v="97792"/>
    <m/>
  </r>
  <r>
    <x v="4"/>
    <x v="2"/>
    <x v="0"/>
    <n v="98967"/>
    <m/>
  </r>
  <r>
    <x v="5"/>
    <x v="2"/>
    <x v="0"/>
    <n v="99364"/>
    <m/>
  </r>
  <r>
    <x v="0"/>
    <x v="3"/>
    <x v="0"/>
    <n v="128227"/>
    <m/>
  </r>
  <r>
    <x v="1"/>
    <x v="3"/>
    <x v="0"/>
    <n v="129128"/>
    <m/>
  </r>
  <r>
    <x v="2"/>
    <x v="3"/>
    <x v="0"/>
    <n v="129772"/>
    <m/>
  </r>
  <r>
    <x v="3"/>
    <x v="3"/>
    <x v="0"/>
    <n v="128537"/>
    <m/>
  </r>
  <r>
    <x v="4"/>
    <x v="3"/>
    <x v="0"/>
    <n v="129497"/>
    <m/>
  </r>
  <r>
    <x v="5"/>
    <x v="3"/>
    <x v="0"/>
    <n v="130781"/>
    <m/>
  </r>
  <r>
    <x v="0"/>
    <x v="4"/>
    <x v="0"/>
    <n v="495803"/>
    <m/>
  </r>
  <r>
    <x v="1"/>
    <x v="4"/>
    <x v="0"/>
    <n v="496979"/>
    <m/>
  </r>
  <r>
    <x v="2"/>
    <x v="4"/>
    <x v="0"/>
    <n v="499925"/>
    <m/>
  </r>
  <r>
    <x v="3"/>
    <x v="4"/>
    <x v="0"/>
    <n v="498793"/>
    <m/>
  </r>
  <r>
    <x v="4"/>
    <x v="4"/>
    <x v="0"/>
    <n v="503220"/>
    <m/>
  </r>
  <r>
    <x v="5"/>
    <x v="4"/>
    <x v="0"/>
    <n v="506998"/>
    <m/>
  </r>
  <r>
    <x v="0"/>
    <x v="5"/>
    <x v="0"/>
    <n v="4710865"/>
    <m/>
  </r>
  <r>
    <x v="1"/>
    <x v="5"/>
    <x v="0"/>
    <n v="4719716"/>
    <m/>
  </r>
  <r>
    <x v="2"/>
    <x v="5"/>
    <x v="0"/>
    <n v="4729243"/>
    <m/>
  </r>
  <r>
    <x v="3"/>
    <x v="5"/>
    <x v="0"/>
    <n v="4705040"/>
    <m/>
  </r>
  <r>
    <x v="4"/>
    <x v="5"/>
    <x v="0"/>
    <n v="4726101"/>
    <m/>
  </r>
  <r>
    <x v="5"/>
    <x v="5"/>
    <x v="0"/>
    <n v="4764548"/>
    <m/>
  </r>
  <r>
    <x v="0"/>
    <x v="6"/>
    <x v="0"/>
    <n v="13124737"/>
    <m/>
  </r>
  <r>
    <x v="1"/>
    <x v="6"/>
    <x v="0"/>
    <n v="13140183"/>
    <m/>
  </r>
  <r>
    <x v="2"/>
    <x v="6"/>
    <x v="0"/>
    <n v="13176989"/>
    <m/>
  </r>
  <r>
    <x v="3"/>
    <x v="6"/>
    <x v="0"/>
    <n v="13105221"/>
    <m/>
  </r>
  <r>
    <x v="4"/>
    <x v="6"/>
    <x v="0"/>
    <n v="13176426"/>
    <m/>
  </r>
  <r>
    <x v="5"/>
    <x v="6"/>
    <x v="0"/>
    <n v="13248928"/>
    <m/>
  </r>
  <r>
    <x v="0"/>
    <x v="0"/>
    <x v="1"/>
    <n v="1557"/>
    <n v="11.332537556771864"/>
  </r>
  <r>
    <x v="1"/>
    <x v="0"/>
    <x v="1"/>
    <n v="1598"/>
    <n v="11.66832174776564"/>
  </r>
  <r>
    <x v="2"/>
    <x v="0"/>
    <x v="1"/>
    <n v="1641"/>
    <n v="11.889925805703687"/>
  </r>
  <r>
    <x v="3"/>
    <x v="0"/>
    <x v="1"/>
    <n v="1514"/>
    <n v="10.950145736748082"/>
  </r>
  <r>
    <x v="4"/>
    <x v="0"/>
    <x v="1"/>
    <n v="1422"/>
    <n v="10.19091847265222"/>
  </r>
  <r>
    <x v="5"/>
    <x v="0"/>
    <x v="1"/>
    <n v="1453"/>
    <n v="10.2914615575309"/>
  </r>
  <r>
    <x v="0"/>
    <x v="1"/>
    <x v="1"/>
    <n v="1485"/>
    <n v="11.175412587202082"/>
  </r>
  <r>
    <x v="1"/>
    <x v="1"/>
    <x v="1"/>
    <n v="1476"/>
    <n v="11.083660611703925"/>
  </r>
  <r>
    <x v="2"/>
    <x v="1"/>
    <x v="1"/>
    <n v="1491"/>
    <n v="11.15734019785384"/>
  </r>
  <r>
    <x v="3"/>
    <x v="1"/>
    <x v="1"/>
    <n v="1336"/>
    <n v="9.9552164290877112"/>
  </r>
  <r>
    <x v="4"/>
    <x v="1"/>
    <x v="1"/>
    <n v="1206"/>
    <n v="8.9187989942316221"/>
  </r>
  <r>
    <x v="5"/>
    <x v="1"/>
    <x v="1"/>
    <n v="1142"/>
    <n v="8.4176076893593184"/>
  </r>
  <r>
    <x v="0"/>
    <x v="2"/>
    <x v="1"/>
    <n v="920"/>
    <n v="9.4550013874186813"/>
  </r>
  <r>
    <x v="1"/>
    <x v="2"/>
    <x v="1"/>
    <n v="984"/>
    <n v="10.06855622633787"/>
  </r>
  <r>
    <x v="2"/>
    <x v="2"/>
    <x v="1"/>
    <n v="1087"/>
    <n v="11.035196897556421"/>
  </r>
  <r>
    <x v="3"/>
    <x v="2"/>
    <x v="1"/>
    <n v="991"/>
    <n v="10.133753272251308"/>
  </r>
  <r>
    <x v="4"/>
    <x v="2"/>
    <x v="1"/>
    <n v="900"/>
    <n v="9.0939404043772178"/>
  </r>
  <r>
    <x v="5"/>
    <x v="2"/>
    <x v="1"/>
    <n v="863"/>
    <n v="8.6852381144076318"/>
  </r>
  <r>
    <x v="0"/>
    <x v="3"/>
    <x v="1"/>
    <n v="1386"/>
    <n v="10.808955992107746"/>
  </r>
  <r>
    <x v="1"/>
    <x v="3"/>
    <x v="1"/>
    <n v="1272"/>
    <n v="9.8506907874357239"/>
  </r>
  <r>
    <x v="2"/>
    <x v="3"/>
    <x v="1"/>
    <n v="1459"/>
    <n v="11.242795055944272"/>
  </r>
  <r>
    <x v="3"/>
    <x v="3"/>
    <x v="1"/>
    <n v="1326"/>
    <n v="10.316095754529824"/>
  </r>
  <r>
    <x v="4"/>
    <x v="3"/>
    <x v="1"/>
    <n v="1219"/>
    <n v="9.4133454829069407"/>
  </r>
  <r>
    <x v="5"/>
    <x v="3"/>
    <x v="1"/>
    <n v="1214"/>
    <n v="9.2826939693074682"/>
  </r>
  <r>
    <x v="0"/>
    <x v="4"/>
    <x v="1"/>
    <n v="5348"/>
    <n v="10.786542235524998"/>
  </r>
  <r>
    <x v="1"/>
    <x v="4"/>
    <x v="1"/>
    <n v="5330"/>
    <n v="10.724799236989893"/>
  </r>
  <r>
    <x v="2"/>
    <x v="4"/>
    <x v="1"/>
    <n v="5678"/>
    <n v="11.357703655548333"/>
  </r>
  <r>
    <x v="3"/>
    <x v="4"/>
    <x v="1"/>
    <n v="5167"/>
    <n v="10.359006642033869"/>
  </r>
  <r>
    <x v="4"/>
    <x v="4"/>
    <x v="1"/>
    <n v="4747"/>
    <n v="9.433249870831844"/>
  </r>
  <r>
    <x v="5"/>
    <x v="4"/>
    <x v="1"/>
    <n v="4672"/>
    <n v="9.2150264892563669"/>
  </r>
  <r>
    <x v="0"/>
    <x v="5"/>
    <x v="1"/>
    <n v="48627"/>
    <n v="10.322308111143071"/>
  </r>
  <r>
    <x v="1"/>
    <x v="5"/>
    <x v="1"/>
    <n v="48562"/>
    <n v="10.289178416667443"/>
  </r>
  <r>
    <x v="2"/>
    <x v="5"/>
    <x v="1"/>
    <n v="50891"/>
    <n v="10.760918819354387"/>
  </r>
  <r>
    <x v="3"/>
    <x v="5"/>
    <x v="1"/>
    <n v="47061"/>
    <n v="10.002252903269685"/>
  </r>
  <r>
    <x v="4"/>
    <x v="5"/>
    <x v="1"/>
    <n v="43817"/>
    <n v="9.2712787983159899"/>
  </r>
  <r>
    <x v="5"/>
    <x v="5"/>
    <x v="1"/>
    <n v="43036"/>
    <n v="9.0325462142473949"/>
  </r>
  <r>
    <x v="0"/>
    <x v="6"/>
    <x v="1"/>
    <n v="128227"/>
    <n v="9.7698719601009909"/>
  </r>
  <r>
    <x v="1"/>
    <x v="6"/>
    <x v="1"/>
    <n v="128764"/>
    <n v="9.7992546983554192"/>
  </r>
  <r>
    <x v="2"/>
    <x v="6"/>
    <x v="1"/>
    <n v="134321"/>
    <n v="10.193603409701563"/>
  </r>
  <r>
    <x v="3"/>
    <x v="6"/>
    <x v="1"/>
    <n v="124897"/>
    <n v="9.5303238304794711"/>
  </r>
  <r>
    <x v="4"/>
    <x v="6"/>
    <x v="1"/>
    <n v="116505"/>
    <n v="8.8419272418787926"/>
  </r>
  <r>
    <x v="5"/>
    <x v="6"/>
    <x v="1"/>
    <n v="114365"/>
    <n v="8.632019133925402"/>
  </r>
  <r>
    <x v="0"/>
    <x v="0"/>
    <x v="2"/>
    <n v="1265"/>
    <n v="9.2072318621171529"/>
  </r>
  <r>
    <x v="1"/>
    <x v="0"/>
    <x v="2"/>
    <n v="1371"/>
    <n v="10.010806705999181"/>
  </r>
  <r>
    <x v="2"/>
    <x v="0"/>
    <x v="2"/>
    <n v="1468"/>
    <n v="10.636447948063992"/>
  </r>
  <r>
    <x v="3"/>
    <x v="0"/>
    <x v="2"/>
    <n v="1465"/>
    <n v="10.595748681859934"/>
  </r>
  <r>
    <x v="4"/>
    <x v="0"/>
    <x v="2"/>
    <n v="1396"/>
    <n v="10.004586629973627"/>
  </r>
  <r>
    <x v="5"/>
    <x v="0"/>
    <x v="2"/>
    <n v="1408"/>
    <n v="9.9727308141799753"/>
  </r>
  <r>
    <x v="0"/>
    <x v="1"/>
    <x v="2"/>
    <n v="1121"/>
    <n v="8.4361195355242664"/>
  </r>
  <r>
    <x v="1"/>
    <x v="1"/>
    <x v="2"/>
    <n v="1214"/>
    <n v="9.1162357605749094"/>
  </r>
  <r>
    <x v="2"/>
    <x v="1"/>
    <x v="2"/>
    <n v="1190"/>
    <n v="8.9049194067378057"/>
  </r>
  <r>
    <x v="3"/>
    <x v="1"/>
    <x v="2"/>
    <n v="1263"/>
    <n v="9.4112562499534267"/>
  </r>
  <r>
    <x v="4"/>
    <x v="1"/>
    <x v="2"/>
    <n v="1245"/>
    <n v="9.2072178671794109"/>
  </r>
  <r>
    <x v="5"/>
    <x v="1"/>
    <x v="2"/>
    <n v="1140"/>
    <n v="8.4028658195005459"/>
  </r>
  <r>
    <x v="0"/>
    <x v="2"/>
    <x v="2"/>
    <n v="950"/>
    <n v="9.7633166500519"/>
  </r>
  <r>
    <x v="1"/>
    <x v="2"/>
    <x v="2"/>
    <n v="1051"/>
    <n v="10.754118489716566"/>
  </r>
  <r>
    <x v="2"/>
    <x v="2"/>
    <x v="2"/>
    <n v="1035"/>
    <n v="10.507294194085461"/>
  </r>
  <r>
    <x v="3"/>
    <x v="2"/>
    <x v="2"/>
    <n v="1147"/>
    <n v="11.728975785340314"/>
  </r>
  <r>
    <x v="4"/>
    <x v="2"/>
    <x v="2"/>
    <n v="1101"/>
    <n v="11.124920428021461"/>
  </r>
  <r>
    <x v="5"/>
    <x v="2"/>
    <x v="2"/>
    <n v="1088"/>
    <n v="10.949639708546353"/>
  </r>
  <r>
    <x v="0"/>
    <x v="3"/>
    <x v="2"/>
    <n v="1278"/>
    <n v="9.9666996810344148"/>
  </r>
  <r>
    <x v="1"/>
    <x v="3"/>
    <x v="2"/>
    <n v="1288"/>
    <n v="9.9745988476550398"/>
  </r>
  <r>
    <x v="2"/>
    <x v="3"/>
    <x v="2"/>
    <n v="1281"/>
    <n v="9.8711586474740312"/>
  </r>
  <r>
    <x v="3"/>
    <x v="3"/>
    <x v="2"/>
    <n v="1346"/>
    <n v="10.471692975563457"/>
  </r>
  <r>
    <x v="4"/>
    <x v="3"/>
    <x v="2"/>
    <n v="1287"/>
    <n v="9.9384541726835369"/>
  </r>
  <r>
    <x v="5"/>
    <x v="3"/>
    <x v="2"/>
    <n v="1265"/>
    <n v="9.6726588724661831"/>
  </r>
  <r>
    <x v="0"/>
    <x v="4"/>
    <x v="2"/>
    <n v="4614"/>
    <n v="9.3061155337906385"/>
  </r>
  <r>
    <x v="1"/>
    <x v="4"/>
    <x v="2"/>
    <n v="4924"/>
    <n v="9.907863310119744"/>
  </r>
  <r>
    <x v="2"/>
    <x v="4"/>
    <x v="2"/>
    <n v="4974"/>
    <n v="9.94949242386358"/>
  </r>
  <r>
    <x v="3"/>
    <x v="4"/>
    <x v="2"/>
    <n v="5221"/>
    <n v="10.467267984915585"/>
  </r>
  <r>
    <x v="4"/>
    <x v="4"/>
    <x v="2"/>
    <n v="5029"/>
    <n v="9.9936409522673983"/>
  </r>
  <r>
    <x v="5"/>
    <x v="4"/>
    <x v="2"/>
    <n v="4901"/>
    <n v="9.6667047996244566"/>
  </r>
  <r>
    <x v="0"/>
    <x v="5"/>
    <x v="2"/>
    <n v="42592"/>
    <n v="9.0412270357991584"/>
  </r>
  <r>
    <x v="1"/>
    <x v="5"/>
    <x v="2"/>
    <n v="45577"/>
    <n v="9.6567251080361611"/>
  </r>
  <r>
    <x v="2"/>
    <x v="5"/>
    <x v="2"/>
    <n v="46697"/>
    <n v="9.8740961291267961"/>
  </r>
  <r>
    <x v="3"/>
    <x v="5"/>
    <x v="2"/>
    <n v="48444"/>
    <n v="10.296193018550321"/>
  </r>
  <r>
    <x v="4"/>
    <x v="5"/>
    <x v="2"/>
    <n v="46872"/>
    <n v="9.9176890210344641"/>
  </r>
  <r>
    <x v="5"/>
    <x v="5"/>
    <x v="2"/>
    <n v="46321"/>
    <n v="9.7220135047437868"/>
  </r>
  <r>
    <x v="0"/>
    <x v="6"/>
    <x v="2"/>
    <n v="134313"/>
    <n v="10.23357648995176"/>
  </r>
  <r>
    <x v="1"/>
    <x v="6"/>
    <x v="2"/>
    <n v="143367"/>
    <n v="10.910578642626209"/>
  </r>
  <r>
    <x v="2"/>
    <x v="6"/>
    <x v="2"/>
    <n v="147984"/>
    <n v="11.230486721966605"/>
  </r>
  <r>
    <x v="3"/>
    <x v="6"/>
    <x v="2"/>
    <n v="152417"/>
    <n v="11.630250264379363"/>
  </r>
  <r>
    <x v="4"/>
    <x v="6"/>
    <x v="2"/>
    <n v="146475"/>
    <n v="11.116443867252014"/>
  </r>
  <r>
    <x v="5"/>
    <x v="6"/>
    <x v="2"/>
    <n v="144061"/>
    <n v="10.873408022143376"/>
  </r>
  <r>
    <x v="0"/>
    <x v="0"/>
    <x v="3"/>
    <n v="292"/>
    <m/>
  </r>
  <r>
    <x v="1"/>
    <x v="0"/>
    <x v="3"/>
    <n v="227"/>
    <m/>
  </r>
  <r>
    <x v="2"/>
    <x v="0"/>
    <x v="3"/>
    <n v="173"/>
    <m/>
  </r>
  <r>
    <x v="3"/>
    <x v="0"/>
    <x v="3"/>
    <n v="49"/>
    <m/>
  </r>
  <r>
    <x v="4"/>
    <x v="0"/>
    <x v="3"/>
    <n v="26"/>
    <m/>
  </r>
  <r>
    <x v="5"/>
    <x v="0"/>
    <x v="3"/>
    <n v="45"/>
    <m/>
  </r>
  <r>
    <x v="0"/>
    <x v="1"/>
    <x v="3"/>
    <n v="364"/>
    <m/>
  </r>
  <r>
    <x v="1"/>
    <x v="1"/>
    <x v="3"/>
    <n v="262"/>
    <m/>
  </r>
  <r>
    <x v="2"/>
    <x v="1"/>
    <x v="3"/>
    <n v="301"/>
    <m/>
  </r>
  <r>
    <x v="3"/>
    <x v="1"/>
    <x v="3"/>
    <n v="73"/>
    <m/>
  </r>
  <r>
    <x v="4"/>
    <x v="1"/>
    <x v="3"/>
    <n v="-39"/>
    <m/>
  </r>
  <r>
    <x v="5"/>
    <x v="1"/>
    <x v="3"/>
    <n v="2"/>
    <m/>
  </r>
  <r>
    <x v="0"/>
    <x v="2"/>
    <x v="3"/>
    <n v="-30"/>
    <m/>
  </r>
  <r>
    <x v="1"/>
    <x v="2"/>
    <x v="3"/>
    <n v="-67"/>
    <m/>
  </r>
  <r>
    <x v="2"/>
    <x v="2"/>
    <x v="3"/>
    <n v="52"/>
    <m/>
  </r>
  <r>
    <x v="3"/>
    <x v="2"/>
    <x v="3"/>
    <n v="-156"/>
    <m/>
  </r>
  <r>
    <x v="4"/>
    <x v="2"/>
    <x v="3"/>
    <n v="-201"/>
    <m/>
  </r>
  <r>
    <x v="5"/>
    <x v="2"/>
    <x v="3"/>
    <n v="-225"/>
    <m/>
  </r>
  <r>
    <x v="0"/>
    <x v="3"/>
    <x v="3"/>
    <n v="108"/>
    <m/>
  </r>
  <r>
    <x v="1"/>
    <x v="3"/>
    <x v="3"/>
    <n v="-16"/>
    <m/>
  </r>
  <r>
    <x v="2"/>
    <x v="3"/>
    <x v="3"/>
    <n v="178"/>
    <m/>
  </r>
  <r>
    <x v="3"/>
    <x v="3"/>
    <x v="3"/>
    <n v="-20"/>
    <m/>
  </r>
  <r>
    <x v="4"/>
    <x v="3"/>
    <x v="3"/>
    <n v="-68"/>
    <m/>
  </r>
  <r>
    <x v="5"/>
    <x v="3"/>
    <x v="3"/>
    <n v="-51"/>
    <m/>
  </r>
  <r>
    <x v="0"/>
    <x v="4"/>
    <x v="3"/>
    <n v="734"/>
    <m/>
  </r>
  <r>
    <x v="1"/>
    <x v="4"/>
    <x v="3"/>
    <n v="406"/>
    <m/>
  </r>
  <r>
    <x v="2"/>
    <x v="4"/>
    <x v="3"/>
    <n v="704"/>
    <m/>
  </r>
  <r>
    <x v="3"/>
    <x v="4"/>
    <x v="3"/>
    <n v="-54"/>
    <m/>
  </r>
  <r>
    <x v="4"/>
    <x v="4"/>
    <x v="3"/>
    <n v="-282"/>
    <m/>
  </r>
  <r>
    <x v="5"/>
    <x v="4"/>
    <x v="3"/>
    <n v="-229"/>
    <m/>
  </r>
  <r>
    <x v="0"/>
    <x v="5"/>
    <x v="3"/>
    <n v="6035"/>
    <m/>
  </r>
  <r>
    <x v="1"/>
    <x v="5"/>
    <x v="3"/>
    <n v="2985"/>
    <m/>
  </r>
  <r>
    <x v="2"/>
    <x v="5"/>
    <x v="3"/>
    <n v="4194"/>
    <m/>
  </r>
  <r>
    <x v="3"/>
    <x v="5"/>
    <x v="3"/>
    <n v="-1383"/>
    <m/>
  </r>
  <r>
    <x v="4"/>
    <x v="5"/>
    <x v="3"/>
    <n v="-3055"/>
    <m/>
  </r>
  <r>
    <x v="5"/>
    <x v="5"/>
    <x v="3"/>
    <n v="-3285"/>
    <m/>
  </r>
  <r>
    <x v="0"/>
    <x v="6"/>
    <x v="3"/>
    <n v="-6086"/>
    <m/>
  </r>
  <r>
    <x v="1"/>
    <x v="6"/>
    <x v="3"/>
    <n v="-14603"/>
    <m/>
  </r>
  <r>
    <x v="2"/>
    <x v="6"/>
    <x v="3"/>
    <n v="-13663"/>
    <m/>
  </r>
  <r>
    <x v="3"/>
    <x v="6"/>
    <x v="3"/>
    <n v="-27520"/>
    <m/>
  </r>
  <r>
    <x v="4"/>
    <x v="6"/>
    <x v="3"/>
    <n v="-29970"/>
    <m/>
  </r>
  <r>
    <x v="5"/>
    <x v="6"/>
    <x v="3"/>
    <n v="-29696"/>
    <m/>
  </r>
  <r>
    <x v="0"/>
    <x v="0"/>
    <x v="4"/>
    <n v="10878"/>
    <m/>
  </r>
  <r>
    <x v="1"/>
    <x v="0"/>
    <x v="4"/>
    <n v="9483"/>
    <m/>
  </r>
  <r>
    <x v="2"/>
    <x v="0"/>
    <x v="4"/>
    <n v="10313"/>
    <m/>
  </r>
  <r>
    <x v="3"/>
    <x v="0"/>
    <x v="4"/>
    <n v="13848"/>
    <m/>
  </r>
  <r>
    <x v="4"/>
    <x v="0"/>
    <x v="4"/>
    <n v="12836"/>
    <m/>
  </r>
  <r>
    <x v="5"/>
    <x v="0"/>
    <x v="4"/>
    <n v="11337"/>
    <m/>
  </r>
  <r>
    <x v="0"/>
    <x v="1"/>
    <x v="4"/>
    <n v="9391"/>
    <m/>
  </r>
  <r>
    <x v="1"/>
    <x v="1"/>
    <x v="4"/>
    <n v="8410"/>
    <m/>
  </r>
  <r>
    <x v="2"/>
    <x v="1"/>
    <x v="4"/>
    <n v="7940"/>
    <m/>
  </r>
  <r>
    <x v="3"/>
    <x v="1"/>
    <x v="4"/>
    <n v="10651"/>
    <m/>
  </r>
  <r>
    <x v="4"/>
    <x v="1"/>
    <x v="4"/>
    <n v="9730"/>
    <m/>
  </r>
  <r>
    <x v="5"/>
    <x v="1"/>
    <x v="4"/>
    <n v="8884"/>
    <m/>
  </r>
  <r>
    <x v="0"/>
    <x v="2"/>
    <x v="4"/>
    <n v="6703"/>
    <m/>
  </r>
  <r>
    <x v="1"/>
    <x v="2"/>
    <x v="4"/>
    <n v="5851"/>
    <m/>
  </r>
  <r>
    <x v="2"/>
    <x v="2"/>
    <x v="4"/>
    <n v="5708"/>
    <m/>
  </r>
  <r>
    <x v="3"/>
    <x v="2"/>
    <x v="4"/>
    <n v="7509"/>
    <m/>
  </r>
  <r>
    <x v="4"/>
    <x v="2"/>
    <x v="4"/>
    <n v="7768"/>
    <m/>
  </r>
  <r>
    <x v="5"/>
    <x v="2"/>
    <x v="4"/>
    <n v="6445"/>
    <m/>
  </r>
  <r>
    <x v="0"/>
    <x v="3"/>
    <x v="4"/>
    <n v="11107"/>
    <m/>
  </r>
  <r>
    <x v="1"/>
    <x v="3"/>
    <x v="4"/>
    <n v="10288"/>
    <m/>
  </r>
  <r>
    <x v="2"/>
    <x v="3"/>
    <x v="4"/>
    <n v="9697"/>
    <m/>
  </r>
  <r>
    <x v="3"/>
    <x v="3"/>
    <x v="4"/>
    <n v="14432"/>
    <m/>
  </r>
  <r>
    <x v="4"/>
    <x v="3"/>
    <x v="4"/>
    <n v="13972"/>
    <m/>
  </r>
  <r>
    <x v="5"/>
    <x v="3"/>
    <x v="4"/>
    <n v="12597"/>
    <m/>
  </r>
  <r>
    <x v="0"/>
    <x v="4"/>
    <x v="4"/>
    <n v="38079"/>
    <m/>
  </r>
  <r>
    <x v="1"/>
    <x v="4"/>
    <x v="4"/>
    <n v="34032"/>
    <m/>
  </r>
  <r>
    <x v="2"/>
    <x v="4"/>
    <x v="4"/>
    <n v="33658"/>
    <m/>
  </r>
  <r>
    <x v="3"/>
    <x v="4"/>
    <x v="4"/>
    <n v="46440"/>
    <m/>
  </r>
  <r>
    <x v="4"/>
    <x v="4"/>
    <x v="4"/>
    <n v="44306"/>
    <m/>
  </r>
  <r>
    <x v="5"/>
    <x v="4"/>
    <x v="4"/>
    <n v="39263"/>
    <m/>
  </r>
  <r>
    <x v="0"/>
    <x v="5"/>
    <x v="4"/>
    <n v="363566"/>
    <m/>
  </r>
  <r>
    <x v="1"/>
    <x v="5"/>
    <x v="4"/>
    <n v="329485"/>
    <m/>
  </r>
  <r>
    <x v="2"/>
    <x v="5"/>
    <x v="4"/>
    <n v="336623"/>
    <m/>
  </r>
  <r>
    <x v="3"/>
    <x v="5"/>
    <x v="4"/>
    <n v="436110"/>
    <m/>
  </r>
  <r>
    <x v="4"/>
    <x v="5"/>
    <x v="4"/>
    <n v="394065"/>
    <m/>
  </r>
  <r>
    <x v="5"/>
    <x v="5"/>
    <x v="4"/>
    <n v="367099"/>
    <m/>
  </r>
  <r>
    <x v="0"/>
    <x v="6"/>
    <x v="4"/>
    <n v="959063"/>
    <m/>
  </r>
  <r>
    <x v="1"/>
    <x v="6"/>
    <x v="4"/>
    <n v="876293"/>
    <m/>
  </r>
  <r>
    <x v="2"/>
    <x v="6"/>
    <x v="4"/>
    <n v="893353"/>
    <m/>
  </r>
  <r>
    <x v="3"/>
    <x v="6"/>
    <x v="4"/>
    <n v="1158675"/>
    <m/>
  </r>
  <r>
    <x v="4"/>
    <x v="6"/>
    <x v="4"/>
    <n v="1065157"/>
    <m/>
  </r>
  <r>
    <x v="5"/>
    <x v="6"/>
    <x v="4"/>
    <n v="986826"/>
    <m/>
  </r>
  <r>
    <x v="0"/>
    <x v="0"/>
    <x v="5"/>
    <n v="10781"/>
    <m/>
  </r>
  <r>
    <x v="1"/>
    <x v="0"/>
    <x v="5"/>
    <n v="10094"/>
    <m/>
  </r>
  <r>
    <x v="2"/>
    <x v="0"/>
    <x v="5"/>
    <n v="9408"/>
    <m/>
  </r>
  <r>
    <x v="3"/>
    <x v="0"/>
    <x v="5"/>
    <n v="10871"/>
    <m/>
  </r>
  <r>
    <x v="4"/>
    <x v="0"/>
    <x v="5"/>
    <n v="11580"/>
    <m/>
  </r>
  <r>
    <x v="5"/>
    <x v="0"/>
    <x v="5"/>
    <n v="9740"/>
    <m/>
  </r>
  <r>
    <x v="0"/>
    <x v="1"/>
    <x v="5"/>
    <n v="9179"/>
    <m/>
  </r>
  <r>
    <x v="1"/>
    <x v="1"/>
    <x v="5"/>
    <n v="8303"/>
    <m/>
  </r>
  <r>
    <x v="2"/>
    <x v="1"/>
    <x v="5"/>
    <n v="7750"/>
    <m/>
  </r>
  <r>
    <x v="3"/>
    <x v="1"/>
    <x v="5"/>
    <n v="8704"/>
    <m/>
  </r>
  <r>
    <x v="4"/>
    <x v="1"/>
    <x v="5"/>
    <n v="8676"/>
    <m/>
  </r>
  <r>
    <x v="5"/>
    <x v="1"/>
    <x v="5"/>
    <n v="8478"/>
    <m/>
  </r>
  <r>
    <x v="0"/>
    <x v="2"/>
    <x v="5"/>
    <n v="6025"/>
    <m/>
  </r>
  <r>
    <x v="1"/>
    <x v="2"/>
    <x v="5"/>
    <n v="5341"/>
    <m/>
  </r>
  <r>
    <x v="2"/>
    <x v="2"/>
    <x v="5"/>
    <n v="4971"/>
    <m/>
  </r>
  <r>
    <x v="3"/>
    <x v="2"/>
    <x v="5"/>
    <n v="5861"/>
    <m/>
  </r>
  <r>
    <x v="4"/>
    <x v="2"/>
    <x v="5"/>
    <n v="6400"/>
    <m/>
  </r>
  <r>
    <x v="5"/>
    <x v="2"/>
    <x v="5"/>
    <n v="6043"/>
    <m/>
  </r>
  <r>
    <x v="0"/>
    <x v="3"/>
    <x v="5"/>
    <n v="10093"/>
    <m/>
  </r>
  <r>
    <x v="1"/>
    <x v="3"/>
    <x v="5"/>
    <n v="9258"/>
    <m/>
  </r>
  <r>
    <x v="2"/>
    <x v="3"/>
    <x v="5"/>
    <n v="9202"/>
    <m/>
  </r>
  <r>
    <x v="3"/>
    <x v="3"/>
    <x v="5"/>
    <n v="12081"/>
    <m/>
  </r>
  <r>
    <x v="4"/>
    <x v="3"/>
    <x v="5"/>
    <n v="12955"/>
    <m/>
  </r>
  <r>
    <x v="5"/>
    <x v="3"/>
    <x v="5"/>
    <n v="11670"/>
    <m/>
  </r>
  <r>
    <x v="0"/>
    <x v="4"/>
    <x v="5"/>
    <n v="36078"/>
    <m/>
  </r>
  <r>
    <x v="1"/>
    <x v="4"/>
    <x v="5"/>
    <n v="32996"/>
    <m/>
  </r>
  <r>
    <x v="2"/>
    <x v="4"/>
    <x v="5"/>
    <n v="31331"/>
    <m/>
  </r>
  <r>
    <x v="3"/>
    <x v="4"/>
    <x v="5"/>
    <n v="37517"/>
    <m/>
  </r>
  <r>
    <x v="4"/>
    <x v="4"/>
    <x v="5"/>
    <n v="39611"/>
    <m/>
  </r>
  <r>
    <x v="5"/>
    <x v="4"/>
    <x v="5"/>
    <n v="35931"/>
    <m/>
  </r>
  <r>
    <x v="0"/>
    <x v="5"/>
    <x v="5"/>
    <n v="341598"/>
    <m/>
  </r>
  <r>
    <x v="1"/>
    <x v="5"/>
    <x v="5"/>
    <n v="322821"/>
    <m/>
  </r>
  <r>
    <x v="2"/>
    <x v="5"/>
    <x v="5"/>
    <n v="330525"/>
    <m/>
  </r>
  <r>
    <x v="3"/>
    <x v="5"/>
    <x v="5"/>
    <n v="361496"/>
    <m/>
  </r>
  <r>
    <x v="4"/>
    <x v="5"/>
    <x v="5"/>
    <n v="370800"/>
    <m/>
  </r>
  <r>
    <x v="5"/>
    <x v="5"/>
    <x v="5"/>
    <n v="334080"/>
    <m/>
  </r>
  <r>
    <x v="0"/>
    <x v="6"/>
    <x v="5"/>
    <n v="900515"/>
    <m/>
  </r>
  <r>
    <x v="1"/>
    <x v="6"/>
    <x v="5"/>
    <n v="843055"/>
    <m/>
  </r>
  <r>
    <x v="2"/>
    <x v="6"/>
    <x v="5"/>
    <n v="840581"/>
    <m/>
  </r>
  <r>
    <x v="3"/>
    <x v="6"/>
    <x v="5"/>
    <n v="936107"/>
    <m/>
  </r>
  <r>
    <x v="4"/>
    <x v="6"/>
    <x v="5"/>
    <n v="966033"/>
    <m/>
  </r>
  <r>
    <x v="5"/>
    <x v="6"/>
    <x v="5"/>
    <n v="909442"/>
    <m/>
  </r>
  <r>
    <x v="0"/>
    <x v="0"/>
    <x v="6"/>
    <n v="97"/>
    <m/>
  </r>
  <r>
    <x v="1"/>
    <x v="0"/>
    <x v="6"/>
    <n v="-611"/>
    <m/>
  </r>
  <r>
    <x v="2"/>
    <x v="0"/>
    <x v="6"/>
    <n v="905"/>
    <m/>
  </r>
  <r>
    <x v="3"/>
    <x v="0"/>
    <x v="6"/>
    <n v="2977"/>
    <m/>
  </r>
  <r>
    <x v="4"/>
    <x v="0"/>
    <x v="6"/>
    <n v="1256"/>
    <m/>
  </r>
  <r>
    <x v="5"/>
    <x v="0"/>
    <x v="6"/>
    <n v="1597"/>
    <m/>
  </r>
  <r>
    <x v="0"/>
    <x v="1"/>
    <x v="6"/>
    <n v="212"/>
    <m/>
  </r>
  <r>
    <x v="1"/>
    <x v="1"/>
    <x v="6"/>
    <n v="107"/>
    <m/>
  </r>
  <r>
    <x v="2"/>
    <x v="1"/>
    <x v="6"/>
    <n v="190"/>
    <m/>
  </r>
  <r>
    <x v="3"/>
    <x v="1"/>
    <x v="6"/>
    <n v="1947"/>
    <m/>
  </r>
  <r>
    <x v="4"/>
    <x v="1"/>
    <x v="6"/>
    <n v="1054"/>
    <m/>
  </r>
  <r>
    <x v="5"/>
    <x v="1"/>
    <x v="6"/>
    <n v="406"/>
    <m/>
  </r>
  <r>
    <x v="0"/>
    <x v="2"/>
    <x v="6"/>
    <n v="678"/>
    <m/>
  </r>
  <r>
    <x v="1"/>
    <x v="2"/>
    <x v="6"/>
    <n v="510"/>
    <m/>
  </r>
  <r>
    <x v="2"/>
    <x v="2"/>
    <x v="6"/>
    <n v="737"/>
    <m/>
  </r>
  <r>
    <x v="3"/>
    <x v="2"/>
    <x v="6"/>
    <n v="1648"/>
    <m/>
  </r>
  <r>
    <x v="4"/>
    <x v="2"/>
    <x v="6"/>
    <n v="1368"/>
    <m/>
  </r>
  <r>
    <x v="5"/>
    <x v="2"/>
    <x v="6"/>
    <n v="402"/>
    <m/>
  </r>
  <r>
    <x v="0"/>
    <x v="3"/>
    <x v="6"/>
    <n v="1014"/>
    <m/>
  </r>
  <r>
    <x v="1"/>
    <x v="3"/>
    <x v="6"/>
    <n v="1030"/>
    <m/>
  </r>
  <r>
    <x v="2"/>
    <x v="3"/>
    <x v="6"/>
    <n v="495"/>
    <m/>
  </r>
  <r>
    <x v="3"/>
    <x v="3"/>
    <x v="6"/>
    <n v="2351"/>
    <m/>
  </r>
  <r>
    <x v="4"/>
    <x v="3"/>
    <x v="6"/>
    <n v="1017"/>
    <m/>
  </r>
  <r>
    <x v="5"/>
    <x v="3"/>
    <x v="6"/>
    <n v="927"/>
    <m/>
  </r>
  <r>
    <x v="0"/>
    <x v="4"/>
    <x v="6"/>
    <n v="2001"/>
    <m/>
  </r>
  <r>
    <x v="1"/>
    <x v="4"/>
    <x v="6"/>
    <n v="1036"/>
    <m/>
  </r>
  <r>
    <x v="2"/>
    <x v="4"/>
    <x v="6"/>
    <n v="2327"/>
    <m/>
  </r>
  <r>
    <x v="3"/>
    <x v="4"/>
    <x v="6"/>
    <n v="8923"/>
    <m/>
  </r>
  <r>
    <x v="4"/>
    <x v="4"/>
    <x v="6"/>
    <n v="4695"/>
    <m/>
  </r>
  <r>
    <x v="5"/>
    <x v="4"/>
    <x v="6"/>
    <n v="3332"/>
    <m/>
  </r>
  <r>
    <x v="0"/>
    <x v="5"/>
    <x v="6"/>
    <n v="21968"/>
    <m/>
  </r>
  <r>
    <x v="1"/>
    <x v="5"/>
    <x v="6"/>
    <n v="6664"/>
    <m/>
  </r>
  <r>
    <x v="2"/>
    <x v="5"/>
    <x v="6"/>
    <n v="6098"/>
    <m/>
  </r>
  <r>
    <x v="3"/>
    <x v="5"/>
    <x v="6"/>
    <n v="74614"/>
    <m/>
  </r>
  <r>
    <x v="4"/>
    <x v="5"/>
    <x v="6"/>
    <n v="23265"/>
    <m/>
  </r>
  <r>
    <x v="5"/>
    <x v="5"/>
    <x v="6"/>
    <n v="33019"/>
    <m/>
  </r>
  <r>
    <x v="0"/>
    <x v="6"/>
    <x v="6"/>
    <n v="58548"/>
    <m/>
  </r>
  <r>
    <x v="1"/>
    <x v="6"/>
    <x v="6"/>
    <n v="33238"/>
    <m/>
  </r>
  <r>
    <x v="2"/>
    <x v="6"/>
    <x v="6"/>
    <n v="52772"/>
    <m/>
  </r>
  <r>
    <x v="3"/>
    <x v="6"/>
    <x v="6"/>
    <n v="222568"/>
    <m/>
  </r>
  <r>
    <x v="4"/>
    <x v="6"/>
    <x v="6"/>
    <n v="99124"/>
    <m/>
  </r>
  <r>
    <x v="5"/>
    <x v="6"/>
    <x v="6"/>
    <n v="77384"/>
    <m/>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2">
  <r>
    <x v="0"/>
    <x v="0"/>
    <x v="0"/>
    <n v="137392"/>
    <m/>
  </r>
  <r>
    <x v="1"/>
    <x v="0"/>
    <x v="0"/>
    <n v="136952"/>
    <m/>
  </r>
  <r>
    <x v="2"/>
    <x v="0"/>
    <x v="0"/>
    <n v="138016"/>
    <m/>
  </r>
  <r>
    <x v="3"/>
    <x v="0"/>
    <x v="0"/>
    <n v="138263"/>
    <m/>
  </r>
  <r>
    <x v="4"/>
    <x v="0"/>
    <x v="0"/>
    <n v="139536"/>
    <m/>
  </r>
  <r>
    <x v="5"/>
    <x v="0"/>
    <x v="0"/>
    <n v="141185"/>
    <m/>
  </r>
  <r>
    <x v="0"/>
    <x v="1"/>
    <x v="0"/>
    <n v="132881"/>
    <m/>
  </r>
  <r>
    <x v="1"/>
    <x v="1"/>
    <x v="0"/>
    <n v="133169"/>
    <m/>
  </r>
  <r>
    <x v="2"/>
    <x v="1"/>
    <x v="0"/>
    <n v="133634"/>
    <m/>
  </r>
  <r>
    <x v="3"/>
    <x v="1"/>
    <x v="0"/>
    <n v="134201"/>
    <m/>
  </r>
  <r>
    <x v="4"/>
    <x v="1"/>
    <x v="0"/>
    <n v="135220"/>
    <m/>
  </r>
  <r>
    <x v="5"/>
    <x v="1"/>
    <x v="0"/>
    <n v="135668"/>
    <m/>
  </r>
  <r>
    <x v="0"/>
    <x v="2"/>
    <x v="0"/>
    <n v="97303"/>
    <m/>
  </r>
  <r>
    <x v="1"/>
    <x v="2"/>
    <x v="0"/>
    <n v="97730"/>
    <m/>
  </r>
  <r>
    <x v="2"/>
    <x v="2"/>
    <x v="0"/>
    <n v="98503"/>
    <m/>
  </r>
  <r>
    <x v="3"/>
    <x v="2"/>
    <x v="0"/>
    <n v="97792"/>
    <m/>
  </r>
  <r>
    <x v="4"/>
    <x v="2"/>
    <x v="0"/>
    <n v="98967"/>
    <m/>
  </r>
  <r>
    <x v="5"/>
    <x v="2"/>
    <x v="0"/>
    <n v="99364"/>
    <m/>
  </r>
  <r>
    <x v="0"/>
    <x v="3"/>
    <x v="0"/>
    <n v="128227"/>
    <m/>
  </r>
  <r>
    <x v="1"/>
    <x v="3"/>
    <x v="0"/>
    <n v="129128"/>
    <m/>
  </r>
  <r>
    <x v="2"/>
    <x v="3"/>
    <x v="0"/>
    <n v="129772"/>
    <m/>
  </r>
  <r>
    <x v="3"/>
    <x v="3"/>
    <x v="0"/>
    <n v="128537"/>
    <m/>
  </r>
  <r>
    <x v="4"/>
    <x v="3"/>
    <x v="0"/>
    <n v="129497"/>
    <m/>
  </r>
  <r>
    <x v="5"/>
    <x v="3"/>
    <x v="0"/>
    <n v="130781"/>
    <m/>
  </r>
  <r>
    <x v="0"/>
    <x v="4"/>
    <x v="0"/>
    <n v="495803"/>
    <m/>
  </r>
  <r>
    <x v="1"/>
    <x v="4"/>
    <x v="0"/>
    <n v="496979"/>
    <m/>
  </r>
  <r>
    <x v="2"/>
    <x v="4"/>
    <x v="0"/>
    <n v="499925"/>
    <m/>
  </r>
  <r>
    <x v="3"/>
    <x v="4"/>
    <x v="0"/>
    <n v="498793"/>
    <m/>
  </r>
  <r>
    <x v="4"/>
    <x v="4"/>
    <x v="0"/>
    <n v="503220"/>
    <m/>
  </r>
  <r>
    <x v="5"/>
    <x v="4"/>
    <x v="0"/>
    <n v="506998"/>
    <m/>
  </r>
  <r>
    <x v="0"/>
    <x v="5"/>
    <x v="0"/>
    <n v="4710865"/>
    <m/>
  </r>
  <r>
    <x v="1"/>
    <x v="5"/>
    <x v="0"/>
    <n v="4719716"/>
    <m/>
  </r>
  <r>
    <x v="2"/>
    <x v="5"/>
    <x v="0"/>
    <n v="4729243"/>
    <m/>
  </r>
  <r>
    <x v="3"/>
    <x v="5"/>
    <x v="0"/>
    <n v="4705040"/>
    <m/>
  </r>
  <r>
    <x v="4"/>
    <x v="5"/>
    <x v="0"/>
    <n v="4726101"/>
    <m/>
  </r>
  <r>
    <x v="5"/>
    <x v="5"/>
    <x v="0"/>
    <n v="4764548"/>
    <m/>
  </r>
  <r>
    <x v="0"/>
    <x v="6"/>
    <x v="0"/>
    <n v="13124737"/>
    <m/>
  </r>
  <r>
    <x v="1"/>
    <x v="6"/>
    <x v="0"/>
    <n v="13140183"/>
    <m/>
  </r>
  <r>
    <x v="2"/>
    <x v="6"/>
    <x v="0"/>
    <n v="13176989"/>
    <m/>
  </r>
  <r>
    <x v="3"/>
    <x v="6"/>
    <x v="0"/>
    <n v="13105221"/>
    <m/>
  </r>
  <r>
    <x v="4"/>
    <x v="6"/>
    <x v="0"/>
    <n v="13176426"/>
    <m/>
  </r>
  <r>
    <x v="5"/>
    <x v="6"/>
    <x v="0"/>
    <n v="13248928"/>
    <m/>
  </r>
  <r>
    <x v="0"/>
    <x v="0"/>
    <x v="1"/>
    <m/>
    <m/>
  </r>
  <r>
    <x v="1"/>
    <x v="0"/>
    <x v="1"/>
    <n v="-440"/>
    <n v="-3.2128044862433551E-3"/>
  </r>
  <r>
    <x v="2"/>
    <x v="0"/>
    <x v="1"/>
    <n v="1064"/>
    <n v="7.709251101321586E-3"/>
  </r>
  <r>
    <x v="3"/>
    <x v="0"/>
    <x v="1"/>
    <n v="247"/>
    <n v="1.7864504603545418E-3"/>
  </r>
  <r>
    <x v="4"/>
    <x v="0"/>
    <x v="1"/>
    <n v="1273"/>
    <n v="9.1230936819172107E-3"/>
  </r>
  <r>
    <x v="5"/>
    <x v="0"/>
    <x v="1"/>
    <n v="1649"/>
    <n v="1.1679711017459363E-2"/>
  </r>
  <r>
    <x v="0"/>
    <x v="1"/>
    <x v="1"/>
    <m/>
    <m/>
  </r>
  <r>
    <x v="1"/>
    <x v="1"/>
    <x v="1"/>
    <n v="288"/>
    <n v="2.1626654852105222E-3"/>
  </r>
  <r>
    <x v="2"/>
    <x v="1"/>
    <x v="1"/>
    <n v="465"/>
    <n v="3.479653381624437E-3"/>
  </r>
  <r>
    <x v="3"/>
    <x v="1"/>
    <x v="1"/>
    <n v="567"/>
    <n v="4.2250057749197096E-3"/>
  </r>
  <r>
    <x v="4"/>
    <x v="1"/>
    <x v="1"/>
    <n v="1019"/>
    <n v="7.5358674752255585E-3"/>
  </r>
  <r>
    <x v="5"/>
    <x v="1"/>
    <x v="1"/>
    <n v="448"/>
    <n v="3.3021788483651266E-3"/>
  </r>
  <r>
    <x v="0"/>
    <x v="2"/>
    <x v="1"/>
    <m/>
    <m/>
  </r>
  <r>
    <x v="1"/>
    <x v="2"/>
    <x v="1"/>
    <n v="427"/>
    <n v="4.3691803949657219E-3"/>
  </r>
  <r>
    <x v="2"/>
    <x v="2"/>
    <x v="1"/>
    <n v="773"/>
    <n v="7.84747672659716E-3"/>
  </r>
  <r>
    <x v="3"/>
    <x v="2"/>
    <x v="1"/>
    <n v="-711"/>
    <n v="-7.2705333769633512E-3"/>
  </r>
  <r>
    <x v="4"/>
    <x v="2"/>
    <x v="1"/>
    <n v="1175"/>
    <n v="1.187264441682581E-2"/>
  </r>
  <r>
    <x v="5"/>
    <x v="2"/>
    <x v="1"/>
    <n v="397"/>
    <n v="3.9954108127692118E-3"/>
  </r>
  <r>
    <x v="0"/>
    <x v="3"/>
    <x v="1"/>
    <m/>
    <m/>
  </r>
  <r>
    <x v="1"/>
    <x v="3"/>
    <x v="1"/>
    <n v="901"/>
    <n v="6.9775726411003035E-3"/>
  </r>
  <r>
    <x v="2"/>
    <x v="3"/>
    <x v="1"/>
    <n v="644"/>
    <n v="4.9625497025552511E-3"/>
  </r>
  <r>
    <x v="3"/>
    <x v="3"/>
    <x v="1"/>
    <n v="-1235"/>
    <n v="-9.6081283988267967E-3"/>
  </r>
  <r>
    <x v="4"/>
    <x v="3"/>
    <x v="1"/>
    <n v="960"/>
    <n v="7.4132991497872537E-3"/>
  </r>
  <r>
    <x v="5"/>
    <x v="3"/>
    <x v="1"/>
    <n v="1284"/>
    <n v="9.8179399148194315E-3"/>
  </r>
  <r>
    <x v="0"/>
    <x v="4"/>
    <x v="1"/>
    <m/>
    <m/>
  </r>
  <r>
    <x v="1"/>
    <x v="4"/>
    <x v="1"/>
    <n v="1176"/>
    <n v="2.3662971674859503E-3"/>
  </r>
  <r>
    <x v="2"/>
    <x v="4"/>
    <x v="1"/>
    <n v="2946"/>
    <n v="5.8928839325898888E-3"/>
  </r>
  <r>
    <x v="3"/>
    <x v="4"/>
    <x v="1"/>
    <n v="-1132"/>
    <n v="-2.2694785211500564E-3"/>
  </r>
  <r>
    <x v="4"/>
    <x v="4"/>
    <x v="1"/>
    <n v="4427"/>
    <n v="8.7973450975716381E-3"/>
  </r>
  <r>
    <x v="5"/>
    <x v="4"/>
    <x v="1"/>
    <n v="3778"/>
    <n v="7.4517059238892458E-3"/>
  </r>
  <r>
    <x v="0"/>
    <x v="5"/>
    <x v="1"/>
    <m/>
    <m/>
  </r>
  <r>
    <x v="1"/>
    <x v="5"/>
    <x v="1"/>
    <n v="8851"/>
    <n v="1.8753247017405284E-3"/>
  </r>
  <r>
    <x v="2"/>
    <x v="5"/>
    <x v="1"/>
    <n v="9527"/>
    <n v="2.0144873080110283E-3"/>
  </r>
  <r>
    <x v="3"/>
    <x v="5"/>
    <x v="1"/>
    <n v="-24203"/>
    <n v="-5.1440582864332712E-3"/>
  </r>
  <r>
    <x v="4"/>
    <x v="5"/>
    <x v="1"/>
    <n v="21061"/>
    <n v="4.4563161049668634E-3"/>
  </r>
  <r>
    <x v="5"/>
    <x v="5"/>
    <x v="1"/>
    <n v="38447"/>
    <n v="8.0693908425311274E-3"/>
  </r>
  <r>
    <x v="0"/>
    <x v="6"/>
    <x v="1"/>
    <m/>
    <m/>
  </r>
  <r>
    <x v="1"/>
    <x v="6"/>
    <x v="1"/>
    <n v="15446"/>
    <n v="1.1754783019384128E-3"/>
  </r>
  <r>
    <x v="2"/>
    <x v="6"/>
    <x v="1"/>
    <n v="36806"/>
    <n v="2.7932026049350121E-3"/>
  </r>
  <r>
    <x v="3"/>
    <x v="6"/>
    <x v="1"/>
    <n v="-71768"/>
    <n v="-5.4762907088709151E-3"/>
  </r>
  <r>
    <x v="4"/>
    <x v="6"/>
    <x v="1"/>
    <n v="71205"/>
    <n v="5.4039691795028481E-3"/>
  </r>
  <r>
    <x v="5"/>
    <x v="6"/>
    <x v="1"/>
    <n v="72502"/>
    <n v="5.4722917959853052E-3"/>
  </r>
  <r>
    <x v="0"/>
    <x v="0"/>
    <x v="2"/>
    <n v="111141"/>
    <n v="0.80893356236170955"/>
  </r>
  <r>
    <x v="1"/>
    <x v="0"/>
    <x v="2"/>
    <n v="110584"/>
    <n v="0.8074653893334891"/>
  </r>
  <r>
    <x v="2"/>
    <x v="0"/>
    <x v="2"/>
    <n v="110313"/>
    <n v="0.79927689543241365"/>
  </r>
  <r>
    <x v="3"/>
    <x v="0"/>
    <x v="2"/>
    <n v="108029"/>
    <n v="0.78132978454105584"/>
  </r>
  <r>
    <x v="4"/>
    <x v="0"/>
    <x v="2"/>
    <n v="107293"/>
    <n v="0.76892701525054463"/>
  </r>
  <r>
    <x v="5"/>
    <x v="0"/>
    <x v="2"/>
    <n v="108048"/>
    <n v="0.76529376350178846"/>
  </r>
  <r>
    <x v="0"/>
    <x v="1"/>
    <x v="2"/>
    <n v="120303"/>
    <n v="0.90534387910988023"/>
  </r>
  <r>
    <x v="1"/>
    <x v="1"/>
    <x v="2"/>
    <n v="120723"/>
    <n v="0.90653981031621478"/>
  </r>
  <r>
    <x v="2"/>
    <x v="1"/>
    <x v="2"/>
    <n v="121114"/>
    <n v="0.90631126809045603"/>
  </r>
  <r>
    <x v="3"/>
    <x v="1"/>
    <x v="2"/>
    <n v="120817"/>
    <n v="0.90026899948584582"/>
  </r>
  <r>
    <x v="4"/>
    <x v="1"/>
    <x v="2"/>
    <n v="120957"/>
    <n v="0.894520041413992"/>
  </r>
  <r>
    <x v="5"/>
    <x v="1"/>
    <x v="2"/>
    <n v="121250"/>
    <n v="0.89372586018810629"/>
  </r>
  <r>
    <x v="0"/>
    <x v="2"/>
    <x v="2"/>
    <n v="86849"/>
    <n v="0.89256240814774468"/>
  </r>
  <r>
    <x v="1"/>
    <x v="2"/>
    <x v="2"/>
    <n v="87010"/>
    <n v="0.89031003785940854"/>
  </r>
  <r>
    <x v="2"/>
    <x v="2"/>
    <x v="2"/>
    <n v="87430"/>
    <n v="0.88758718008588566"/>
  </r>
  <r>
    <x v="3"/>
    <x v="2"/>
    <x v="2"/>
    <n v="86275"/>
    <n v="0.88222963023560208"/>
  </r>
  <r>
    <x v="4"/>
    <x v="2"/>
    <x v="2"/>
    <n v="86450"/>
    <n v="0.87352349773156712"/>
  </r>
  <r>
    <x v="5"/>
    <x v="2"/>
    <x v="2"/>
    <n v="86591"/>
    <n v="0.871452437502516"/>
  </r>
  <r>
    <x v="0"/>
    <x v="3"/>
    <x v="2"/>
    <n v="113195"/>
    <n v="0.88277039936986745"/>
  </r>
  <r>
    <x v="1"/>
    <x v="3"/>
    <x v="2"/>
    <n v="113589"/>
    <n v="0.87966204076575183"/>
  </r>
  <r>
    <x v="2"/>
    <x v="3"/>
    <x v="2"/>
    <n v="113956"/>
    <n v="0.87812471103165557"/>
  </r>
  <r>
    <x v="3"/>
    <x v="3"/>
    <x v="2"/>
    <n v="112151"/>
    <n v="0.87251919680714507"/>
  </r>
  <r>
    <x v="4"/>
    <x v="3"/>
    <x v="2"/>
    <n v="112397"/>
    <n v="0.86795060889441455"/>
  </r>
  <r>
    <x v="5"/>
    <x v="3"/>
    <x v="2"/>
    <n v="113078"/>
    <n v="0.86463630038002459"/>
  </r>
  <r>
    <x v="0"/>
    <x v="4"/>
    <x v="2"/>
    <n v="431488"/>
    <n v="0.87028113988822176"/>
  </r>
  <r>
    <x v="1"/>
    <x v="4"/>
    <x v="2"/>
    <n v="431906"/>
    <n v="0.86906287790832204"/>
  </r>
  <r>
    <x v="2"/>
    <x v="4"/>
    <x v="2"/>
    <n v="432813"/>
    <n v="0.86575586337950694"/>
  </r>
  <r>
    <x v="3"/>
    <x v="4"/>
    <x v="2"/>
    <n v="427272"/>
    <n v="0.85661186103253251"/>
  </r>
  <r>
    <x v="4"/>
    <x v="4"/>
    <x v="2"/>
    <n v="427097"/>
    <n v="0.84872819045347958"/>
  </r>
  <r>
    <x v="5"/>
    <x v="4"/>
    <x v="2"/>
    <n v="428967"/>
    <n v="0.84609209503785021"/>
  </r>
  <r>
    <x v="0"/>
    <x v="5"/>
    <x v="2"/>
    <n v="3876660"/>
    <n v="0.82291893314709719"/>
  </r>
  <r>
    <x v="1"/>
    <x v="5"/>
    <x v="2"/>
    <n v="3878753"/>
    <n v="0.82181915183032195"/>
  </r>
  <r>
    <x v="2"/>
    <x v="5"/>
    <x v="2"/>
    <n v="3874568"/>
    <n v="0.81927868794223513"/>
  </r>
  <r>
    <x v="3"/>
    <x v="5"/>
    <x v="2"/>
    <n v="3813857"/>
    <n v="0.81058970805774233"/>
  </r>
  <r>
    <x v="4"/>
    <x v="5"/>
    <x v="2"/>
    <n v="3810893"/>
    <n v="0.80635030863707735"/>
  </r>
  <r>
    <x v="5"/>
    <x v="5"/>
    <x v="2"/>
    <n v="3825284"/>
    <n v="0.80286398625850763"/>
  </r>
  <r>
    <x v="0"/>
    <x v="6"/>
    <x v="2"/>
    <n v="11344979"/>
    <n v="0.86439667324381431"/>
  </r>
  <r>
    <x v="1"/>
    <x v="6"/>
    <x v="2"/>
    <n v="11335479"/>
    <n v="0.86265762052172335"/>
  </r>
  <r>
    <x v="2"/>
    <x v="6"/>
    <x v="2"/>
    <n v="11319986"/>
    <n v="0.85907228123207813"/>
  </r>
  <r>
    <x v="3"/>
    <x v="6"/>
    <x v="2"/>
    <n v="11166888"/>
    <n v="0.85209459649707553"/>
  </r>
  <r>
    <x v="4"/>
    <x v="6"/>
    <x v="2"/>
    <n v="11150134"/>
    <n v="0.84621839032830304"/>
  </r>
  <r>
    <x v="5"/>
    <x v="6"/>
    <x v="2"/>
    <n v="11176322"/>
    <n v="0.84356424912264605"/>
  </r>
  <r>
    <x v="0"/>
    <x v="0"/>
    <x v="3"/>
    <m/>
    <m/>
  </r>
  <r>
    <x v="1"/>
    <x v="0"/>
    <x v="3"/>
    <n v="-557"/>
    <n v="-5.0368950300224268E-3"/>
  </r>
  <r>
    <x v="2"/>
    <x v="0"/>
    <x v="3"/>
    <n v="-271"/>
    <n v="-2.4566460888562546E-3"/>
  </r>
  <r>
    <x v="3"/>
    <x v="0"/>
    <x v="3"/>
    <n v="-2284"/>
    <n v="-2.1142471003156561E-2"/>
  </r>
  <r>
    <x v="4"/>
    <x v="0"/>
    <x v="3"/>
    <n v="-736"/>
    <n v="-6.8597205782297077E-3"/>
  </r>
  <r>
    <x v="5"/>
    <x v="0"/>
    <x v="3"/>
    <n v="755"/>
    <n v="6.9876351251295724E-3"/>
  </r>
  <r>
    <x v="0"/>
    <x v="1"/>
    <x v="3"/>
    <m/>
    <m/>
  </r>
  <r>
    <x v="1"/>
    <x v="1"/>
    <x v="3"/>
    <n v="420"/>
    <n v="3.4790387912825228E-3"/>
  </r>
  <r>
    <x v="2"/>
    <x v="1"/>
    <x v="3"/>
    <n v="391"/>
    <n v="3.2283633601400334E-3"/>
  </r>
  <r>
    <x v="3"/>
    <x v="1"/>
    <x v="3"/>
    <n v="-297"/>
    <n v="-2.4582633238699851E-3"/>
  </r>
  <r>
    <x v="4"/>
    <x v="1"/>
    <x v="3"/>
    <n v="140"/>
    <n v="1.1574361136602264E-3"/>
  </r>
  <r>
    <x v="5"/>
    <x v="1"/>
    <x v="3"/>
    <n v="293"/>
    <n v="2.4164948453608247E-3"/>
  </r>
  <r>
    <x v="0"/>
    <x v="2"/>
    <x v="3"/>
    <m/>
    <n v="0"/>
  </r>
  <r>
    <x v="1"/>
    <x v="2"/>
    <x v="3"/>
    <n v="161"/>
    <n v="1.8503620273531778E-3"/>
  </r>
  <r>
    <x v="2"/>
    <x v="2"/>
    <x v="3"/>
    <n v="420"/>
    <n v="4.8038430744595673E-3"/>
  </r>
  <r>
    <x v="3"/>
    <x v="2"/>
    <x v="3"/>
    <n v="-1155"/>
    <n v="-1.3387423935091278E-2"/>
  </r>
  <r>
    <x v="4"/>
    <x v="2"/>
    <x v="3"/>
    <n v="175"/>
    <n v="2.0242914979757085E-3"/>
  </r>
  <r>
    <x v="5"/>
    <x v="2"/>
    <x v="3"/>
    <n v="141"/>
    <n v="1.6283447471446223E-3"/>
  </r>
  <r>
    <x v="0"/>
    <x v="3"/>
    <x v="3"/>
    <m/>
    <m/>
  </r>
  <r>
    <x v="1"/>
    <x v="3"/>
    <x v="3"/>
    <n v="394"/>
    <n v="3.4686457315409062E-3"/>
  </r>
  <r>
    <x v="2"/>
    <x v="3"/>
    <x v="3"/>
    <n v="367"/>
    <n v="3.2205412615395417E-3"/>
  </r>
  <r>
    <x v="3"/>
    <x v="3"/>
    <x v="3"/>
    <n v="-1805"/>
    <n v="-1.6094372765289654E-2"/>
  </r>
  <r>
    <x v="4"/>
    <x v="3"/>
    <x v="3"/>
    <n v="246"/>
    <n v="2.1886705161169783E-3"/>
  </r>
  <r>
    <x v="5"/>
    <x v="3"/>
    <x v="3"/>
    <n v="681"/>
    <n v="6.0223916234811367E-3"/>
  </r>
  <r>
    <x v="0"/>
    <x v="4"/>
    <x v="3"/>
    <m/>
    <n v="0"/>
  </r>
  <r>
    <x v="1"/>
    <x v="4"/>
    <x v="3"/>
    <n v="418"/>
    <n v="9.6780317939551661E-4"/>
  </r>
  <r>
    <x v="2"/>
    <x v="4"/>
    <x v="3"/>
    <n v="907"/>
    <n v="2.0955932469680903E-3"/>
  </r>
  <r>
    <x v="3"/>
    <x v="4"/>
    <x v="3"/>
    <n v="-5541"/>
    <n v="-1.2968319946076504E-2"/>
  </r>
  <r>
    <x v="4"/>
    <x v="4"/>
    <x v="3"/>
    <n v="-175"/>
    <n v="-4.0974298578543049E-4"/>
  </r>
  <r>
    <x v="5"/>
    <x v="4"/>
    <x v="3"/>
    <n v="1870"/>
    <n v="4.3593096904890119E-3"/>
  </r>
  <r>
    <x v="0"/>
    <x v="5"/>
    <x v="3"/>
    <m/>
    <m/>
  </r>
  <r>
    <x v="1"/>
    <x v="5"/>
    <x v="3"/>
    <n v="2093"/>
    <n v="5.3960641474205752E-4"/>
  </r>
  <r>
    <x v="2"/>
    <x v="5"/>
    <x v="3"/>
    <n v="-4185"/>
    <n v="-1.0801204160050875E-3"/>
  </r>
  <r>
    <x v="3"/>
    <x v="5"/>
    <x v="3"/>
    <n v="-60711"/>
    <n v="-1.591853076819608E-2"/>
  </r>
  <r>
    <x v="4"/>
    <x v="5"/>
    <x v="3"/>
    <n v="-2964"/>
    <n v="-7.7777045957469807E-4"/>
  </r>
  <r>
    <x v="5"/>
    <x v="5"/>
    <x v="3"/>
    <n v="14391"/>
    <n v="3.7620736133578579E-3"/>
  </r>
  <r>
    <x v="0"/>
    <x v="6"/>
    <x v="3"/>
    <m/>
    <m/>
  </r>
  <r>
    <x v="1"/>
    <x v="6"/>
    <x v="3"/>
    <n v="-9500"/>
    <n v="-8.3807662649280196E-4"/>
  </r>
  <r>
    <x v="2"/>
    <x v="6"/>
    <x v="3"/>
    <n v="-15493"/>
    <n v="-1.3686412686376114E-3"/>
  </r>
  <r>
    <x v="3"/>
    <x v="6"/>
    <x v="3"/>
    <n v="-153098"/>
    <n v="-1.3709996912300007E-2"/>
  </r>
  <r>
    <x v="4"/>
    <x v="6"/>
    <x v="3"/>
    <n v="-16754"/>
    <n v="-1.5025828389147609E-3"/>
  </r>
  <r>
    <x v="5"/>
    <x v="6"/>
    <x v="3"/>
    <n v="26188"/>
    <n v="2.3431679939071191E-3"/>
  </r>
  <r>
    <x v="0"/>
    <x v="0"/>
    <x v="4"/>
    <n v="26251"/>
    <n v="0.19106643763829043"/>
  </r>
  <r>
    <x v="1"/>
    <x v="0"/>
    <x v="4"/>
    <n v="26368"/>
    <n v="0.1925346106665109"/>
  </r>
  <r>
    <x v="2"/>
    <x v="0"/>
    <x v="4"/>
    <n v="27703"/>
    <n v="0.20072310456758638"/>
  </r>
  <r>
    <x v="3"/>
    <x v="0"/>
    <x v="4"/>
    <n v="30234"/>
    <n v="0.21867021545894419"/>
  </r>
  <r>
    <x v="4"/>
    <x v="0"/>
    <x v="4"/>
    <n v="32243"/>
    <n v="0.23107298474945534"/>
  </r>
  <r>
    <x v="5"/>
    <x v="0"/>
    <x v="4"/>
    <n v="33137"/>
    <n v="0.23470623649821157"/>
  </r>
  <r>
    <x v="0"/>
    <x v="1"/>
    <x v="4"/>
    <n v="12578"/>
    <n v="9.4656120890119724E-2"/>
  </r>
  <r>
    <x v="1"/>
    <x v="1"/>
    <x v="4"/>
    <n v="12446"/>
    <n v="9.3460189683785264E-2"/>
  </r>
  <r>
    <x v="2"/>
    <x v="1"/>
    <x v="4"/>
    <n v="12520"/>
    <n v="9.3688731909543979E-2"/>
  </r>
  <r>
    <x v="3"/>
    <x v="1"/>
    <x v="4"/>
    <n v="13384"/>
    <n v="9.9731000514154136E-2"/>
  </r>
  <r>
    <x v="4"/>
    <x v="1"/>
    <x v="4"/>
    <n v="14263"/>
    <n v="0.10547995858600799"/>
  </r>
  <r>
    <x v="5"/>
    <x v="1"/>
    <x v="4"/>
    <n v="14418"/>
    <n v="0.10627413981189374"/>
  </r>
  <r>
    <x v="0"/>
    <x v="2"/>
    <x v="4"/>
    <n v="10454"/>
    <n v="0.10743759185225532"/>
  </r>
  <r>
    <x v="1"/>
    <x v="2"/>
    <x v="4"/>
    <n v="10720"/>
    <n v="0.10968996214059143"/>
  </r>
  <r>
    <x v="2"/>
    <x v="2"/>
    <x v="4"/>
    <n v="11073"/>
    <n v="0.1124128199141143"/>
  </r>
  <r>
    <x v="3"/>
    <x v="2"/>
    <x v="4"/>
    <n v="11517"/>
    <n v="0.11777036976439791"/>
  </r>
  <r>
    <x v="4"/>
    <x v="2"/>
    <x v="4"/>
    <n v="12517"/>
    <n v="0.12647650226843291"/>
  </r>
  <r>
    <x v="5"/>
    <x v="2"/>
    <x v="4"/>
    <n v="12773"/>
    <n v="0.128547562497484"/>
  </r>
  <r>
    <x v="0"/>
    <x v="3"/>
    <x v="4"/>
    <n v="15032"/>
    <n v="0.1172296006301325"/>
  </r>
  <r>
    <x v="1"/>
    <x v="3"/>
    <x v="4"/>
    <n v="15539"/>
    <n v="0.12033795923424818"/>
  </r>
  <r>
    <x v="2"/>
    <x v="3"/>
    <x v="4"/>
    <n v="15816"/>
    <n v="0.12187528896834449"/>
  </r>
  <r>
    <x v="3"/>
    <x v="3"/>
    <x v="4"/>
    <n v="16386"/>
    <n v="0.12748080319285499"/>
  </r>
  <r>
    <x v="4"/>
    <x v="3"/>
    <x v="4"/>
    <n v="17100"/>
    <n v="0.13204939110558545"/>
  </r>
  <r>
    <x v="5"/>
    <x v="3"/>
    <x v="4"/>
    <n v="17703"/>
    <n v="0.13536369961997538"/>
  </r>
  <r>
    <x v="0"/>
    <x v="4"/>
    <x v="4"/>
    <n v="64315"/>
    <n v="0.12971886011177827"/>
  </r>
  <r>
    <x v="1"/>
    <x v="4"/>
    <x v="4"/>
    <n v="65073"/>
    <n v="0.1309371220916779"/>
  </r>
  <r>
    <x v="2"/>
    <x v="4"/>
    <x v="4"/>
    <n v="67112"/>
    <n v="0.13424413662049309"/>
  </r>
  <r>
    <x v="3"/>
    <x v="4"/>
    <x v="4"/>
    <n v="71521"/>
    <n v="0.14338813896746747"/>
  </r>
  <r>
    <x v="4"/>
    <x v="4"/>
    <x v="4"/>
    <n v="76123"/>
    <n v="0.15127180954652042"/>
  </r>
  <r>
    <x v="5"/>
    <x v="4"/>
    <x v="4"/>
    <n v="78031"/>
    <n v="0.15390790496214976"/>
  </r>
  <r>
    <x v="0"/>
    <x v="5"/>
    <x v="4"/>
    <n v="834205"/>
    <n v="0.17708106685290281"/>
  </r>
  <r>
    <x v="1"/>
    <x v="5"/>
    <x v="4"/>
    <n v="840963"/>
    <n v="0.178180848169678"/>
  </r>
  <r>
    <x v="2"/>
    <x v="5"/>
    <x v="4"/>
    <n v="854675"/>
    <n v="0.18072131205776484"/>
  </r>
  <r>
    <x v="3"/>
    <x v="5"/>
    <x v="4"/>
    <n v="891183"/>
    <n v="0.18941029194225767"/>
  </r>
  <r>
    <x v="4"/>
    <x v="5"/>
    <x v="4"/>
    <n v="915208"/>
    <n v="0.19364969136292262"/>
  </r>
  <r>
    <x v="5"/>
    <x v="5"/>
    <x v="4"/>
    <n v="939264"/>
    <n v="0.19713601374149237"/>
  </r>
  <r>
    <x v="0"/>
    <x v="6"/>
    <x v="4"/>
    <n v="1779758"/>
    <n v="0.13560332675618567"/>
  </r>
  <r>
    <x v="1"/>
    <x v="6"/>
    <x v="4"/>
    <n v="1804704"/>
    <n v="0.13734237947827668"/>
  </r>
  <r>
    <x v="2"/>
    <x v="6"/>
    <x v="4"/>
    <n v="1857003"/>
    <n v="0.14092771876792187"/>
  </r>
  <r>
    <x v="3"/>
    <x v="6"/>
    <x v="4"/>
    <n v="1938333"/>
    <n v="0.14790540350292453"/>
  </r>
  <r>
    <x v="4"/>
    <x v="6"/>
    <x v="4"/>
    <n v="2026292"/>
    <n v="0.15378160967169702"/>
  </r>
  <r>
    <x v="5"/>
    <x v="6"/>
    <x v="4"/>
    <n v="2072606"/>
    <n v="0.15643575087735401"/>
  </r>
  <r>
    <x v="0"/>
    <x v="0"/>
    <x v="5"/>
    <m/>
    <m/>
  </r>
  <r>
    <x v="1"/>
    <x v="0"/>
    <x v="5"/>
    <n v="117"/>
    <n v="4.4371966019417473E-3"/>
  </r>
  <r>
    <x v="2"/>
    <x v="0"/>
    <x v="5"/>
    <n v="1335"/>
    <n v="4.8189726744395915E-2"/>
  </r>
  <r>
    <x v="3"/>
    <x v="0"/>
    <x v="5"/>
    <n v="2531"/>
    <n v="8.3713699808162997E-2"/>
  </r>
  <r>
    <x v="4"/>
    <x v="0"/>
    <x v="5"/>
    <n v="2009"/>
    <n v="6.230809788171076E-2"/>
  </r>
  <r>
    <x v="5"/>
    <x v="0"/>
    <x v="5"/>
    <n v="894"/>
    <n v="2.6978905754896341E-2"/>
  </r>
  <r>
    <x v="0"/>
    <x v="1"/>
    <x v="5"/>
    <m/>
    <m/>
  </r>
  <r>
    <x v="1"/>
    <x v="1"/>
    <x v="5"/>
    <n v="-132"/>
    <n v="-1.0605817130001607E-2"/>
  </r>
  <r>
    <x v="2"/>
    <x v="1"/>
    <x v="5"/>
    <n v="74"/>
    <n v="5.9105431309904154E-3"/>
  </r>
  <r>
    <x v="3"/>
    <x v="1"/>
    <x v="5"/>
    <n v="864"/>
    <n v="6.4554692169754929E-2"/>
  </r>
  <r>
    <x v="4"/>
    <x v="1"/>
    <x v="5"/>
    <n v="879"/>
    <n v="6.1627988501717731E-2"/>
  </r>
  <r>
    <x v="5"/>
    <x v="1"/>
    <x v="5"/>
    <n v="155"/>
    <n v="1.0750450825357192E-2"/>
  </r>
  <r>
    <x v="0"/>
    <x v="2"/>
    <x v="5"/>
    <m/>
    <m/>
  </r>
  <r>
    <x v="1"/>
    <x v="2"/>
    <x v="5"/>
    <n v="266"/>
    <n v="2.4813432835820895E-2"/>
  </r>
  <r>
    <x v="2"/>
    <x v="2"/>
    <x v="5"/>
    <n v="353"/>
    <n v="3.1879346157319605E-2"/>
  </r>
  <r>
    <x v="3"/>
    <x v="2"/>
    <x v="5"/>
    <n v="444"/>
    <n v="3.8551706173482678E-2"/>
  </r>
  <r>
    <x v="4"/>
    <x v="2"/>
    <x v="5"/>
    <n v="1000"/>
    <n v="7.9891347767036824E-2"/>
  </r>
  <r>
    <x v="5"/>
    <x v="2"/>
    <x v="5"/>
    <n v="256"/>
    <n v="2.0042276677366321E-2"/>
  </r>
  <r>
    <x v="0"/>
    <x v="3"/>
    <x v="5"/>
    <m/>
    <m/>
  </r>
  <r>
    <x v="1"/>
    <x v="3"/>
    <x v="5"/>
    <n v="507"/>
    <n v="3.2627582212497584E-2"/>
  </r>
  <r>
    <x v="2"/>
    <x v="3"/>
    <x v="5"/>
    <n v="277"/>
    <n v="1.7513909964592816E-2"/>
  </r>
  <r>
    <x v="3"/>
    <x v="3"/>
    <x v="5"/>
    <n v="570"/>
    <n v="3.4785792749908458E-2"/>
  </r>
  <r>
    <x v="4"/>
    <x v="3"/>
    <x v="5"/>
    <n v="714"/>
    <n v="4.175438596491228E-2"/>
  </r>
  <r>
    <x v="5"/>
    <x v="3"/>
    <x v="5"/>
    <n v="603"/>
    <n v="3.4062023385866801E-2"/>
  </r>
  <r>
    <x v="0"/>
    <x v="4"/>
    <x v="5"/>
    <m/>
    <m/>
  </r>
  <r>
    <x v="1"/>
    <x v="4"/>
    <x v="5"/>
    <n v="758"/>
    <n v="1.1648456349023404E-2"/>
  </r>
  <r>
    <x v="2"/>
    <x v="4"/>
    <x v="5"/>
    <n v="2039"/>
    <n v="3.03820479198951E-2"/>
  </r>
  <r>
    <x v="3"/>
    <x v="4"/>
    <x v="5"/>
    <n v="4409"/>
    <n v="6.1646229778666406E-2"/>
  </r>
  <r>
    <x v="4"/>
    <x v="4"/>
    <x v="5"/>
    <n v="4602"/>
    <n v="6.0454790273636087E-2"/>
  </r>
  <r>
    <x v="5"/>
    <x v="4"/>
    <x v="5"/>
    <n v="1908"/>
    <n v="2.4451820430341786E-2"/>
  </r>
  <r>
    <x v="0"/>
    <x v="5"/>
    <x v="5"/>
    <m/>
    <m/>
  </r>
  <r>
    <x v="1"/>
    <x v="5"/>
    <x v="5"/>
    <n v="6758"/>
    <n v="8.0360253661576082E-3"/>
  </r>
  <r>
    <x v="2"/>
    <x v="5"/>
    <x v="5"/>
    <n v="13712"/>
    <n v="1.6043525316640828E-2"/>
  </r>
  <r>
    <x v="3"/>
    <x v="5"/>
    <x v="5"/>
    <n v="36508"/>
    <n v="4.0965772461997146E-2"/>
  </r>
  <r>
    <x v="4"/>
    <x v="5"/>
    <x v="5"/>
    <n v="24025"/>
    <n v="2.6250863191755316E-2"/>
  </r>
  <r>
    <x v="5"/>
    <x v="5"/>
    <x v="5"/>
    <n v="24056"/>
    <n v="2.5611542654674298E-2"/>
  </r>
  <r>
    <x v="0"/>
    <x v="6"/>
    <x v="5"/>
    <m/>
    <m/>
  </r>
  <r>
    <x v="1"/>
    <x v="6"/>
    <x v="5"/>
    <n v="24946"/>
    <n v="1.3822765395322446E-2"/>
  </r>
  <r>
    <x v="2"/>
    <x v="6"/>
    <x v="5"/>
    <n v="52299"/>
    <n v="2.8163120899643134E-2"/>
  </r>
  <r>
    <x v="3"/>
    <x v="6"/>
    <x v="5"/>
    <n v="81330"/>
    <n v="4.1958734644666318E-2"/>
  </r>
  <r>
    <x v="4"/>
    <x v="6"/>
    <x v="5"/>
    <n v="87959"/>
    <n v="4.3408847293479914E-2"/>
  </r>
  <r>
    <x v="5"/>
    <x v="6"/>
    <x v="5"/>
    <n v="46314"/>
    <n v="2.2345781108420993E-2"/>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0">
  <r>
    <x v="0"/>
    <x v="0"/>
    <x v="0"/>
    <n v="137392"/>
    <m/>
  </r>
  <r>
    <x v="1"/>
    <x v="0"/>
    <x v="0"/>
    <n v="136952"/>
    <m/>
  </r>
  <r>
    <x v="2"/>
    <x v="0"/>
    <x v="0"/>
    <n v="138016"/>
    <m/>
  </r>
  <r>
    <x v="3"/>
    <x v="0"/>
    <x v="0"/>
    <n v="138263"/>
    <m/>
  </r>
  <r>
    <x v="4"/>
    <x v="0"/>
    <x v="0"/>
    <n v="139536"/>
    <m/>
  </r>
  <r>
    <x v="5"/>
    <x v="0"/>
    <x v="0"/>
    <n v="141185"/>
    <m/>
  </r>
  <r>
    <x v="0"/>
    <x v="1"/>
    <x v="0"/>
    <n v="132881"/>
    <m/>
  </r>
  <r>
    <x v="1"/>
    <x v="1"/>
    <x v="0"/>
    <n v="133169"/>
    <m/>
  </r>
  <r>
    <x v="2"/>
    <x v="1"/>
    <x v="0"/>
    <n v="133634"/>
    <m/>
  </r>
  <r>
    <x v="3"/>
    <x v="1"/>
    <x v="0"/>
    <n v="134201"/>
    <m/>
  </r>
  <r>
    <x v="4"/>
    <x v="1"/>
    <x v="0"/>
    <n v="135220"/>
    <m/>
  </r>
  <r>
    <x v="5"/>
    <x v="1"/>
    <x v="0"/>
    <n v="135668"/>
    <m/>
  </r>
  <r>
    <x v="0"/>
    <x v="2"/>
    <x v="0"/>
    <n v="97303"/>
    <m/>
  </r>
  <r>
    <x v="1"/>
    <x v="2"/>
    <x v="0"/>
    <n v="97730"/>
    <m/>
  </r>
  <r>
    <x v="2"/>
    <x v="2"/>
    <x v="0"/>
    <n v="98503"/>
    <m/>
  </r>
  <r>
    <x v="3"/>
    <x v="2"/>
    <x v="0"/>
    <n v="97792"/>
    <m/>
  </r>
  <r>
    <x v="4"/>
    <x v="2"/>
    <x v="0"/>
    <n v="98967"/>
    <m/>
  </r>
  <r>
    <x v="5"/>
    <x v="2"/>
    <x v="0"/>
    <n v="99364"/>
    <m/>
  </r>
  <r>
    <x v="0"/>
    <x v="3"/>
    <x v="0"/>
    <n v="128227"/>
    <m/>
  </r>
  <r>
    <x v="1"/>
    <x v="3"/>
    <x v="0"/>
    <n v="129128"/>
    <m/>
  </r>
  <r>
    <x v="2"/>
    <x v="3"/>
    <x v="0"/>
    <n v="129772"/>
    <m/>
  </r>
  <r>
    <x v="3"/>
    <x v="3"/>
    <x v="0"/>
    <n v="128537"/>
    <m/>
  </r>
  <r>
    <x v="4"/>
    <x v="3"/>
    <x v="0"/>
    <n v="129497"/>
    <m/>
  </r>
  <r>
    <x v="5"/>
    <x v="3"/>
    <x v="0"/>
    <n v="130781"/>
    <m/>
  </r>
  <r>
    <x v="0"/>
    <x v="4"/>
    <x v="0"/>
    <n v="495803"/>
    <m/>
  </r>
  <r>
    <x v="1"/>
    <x v="4"/>
    <x v="0"/>
    <n v="496979"/>
    <m/>
  </r>
  <r>
    <x v="2"/>
    <x v="4"/>
    <x v="0"/>
    <n v="499925"/>
    <m/>
  </r>
  <r>
    <x v="3"/>
    <x v="4"/>
    <x v="0"/>
    <n v="498793"/>
    <m/>
  </r>
  <r>
    <x v="4"/>
    <x v="4"/>
    <x v="0"/>
    <n v="503220"/>
    <m/>
  </r>
  <r>
    <x v="5"/>
    <x v="4"/>
    <x v="0"/>
    <n v="506998"/>
    <m/>
  </r>
  <r>
    <x v="0"/>
    <x v="5"/>
    <x v="0"/>
    <n v="4710865"/>
    <m/>
  </r>
  <r>
    <x v="1"/>
    <x v="5"/>
    <x v="0"/>
    <n v="4719716"/>
    <m/>
  </r>
  <r>
    <x v="2"/>
    <x v="5"/>
    <x v="0"/>
    <n v="4729243"/>
    <m/>
  </r>
  <r>
    <x v="3"/>
    <x v="5"/>
    <x v="0"/>
    <n v="4705040"/>
    <m/>
  </r>
  <r>
    <x v="4"/>
    <x v="5"/>
    <x v="0"/>
    <n v="4726101"/>
    <m/>
  </r>
  <r>
    <x v="5"/>
    <x v="5"/>
    <x v="0"/>
    <n v="4764548"/>
    <m/>
  </r>
  <r>
    <x v="0"/>
    <x v="6"/>
    <x v="0"/>
    <n v="13124737"/>
    <m/>
  </r>
  <r>
    <x v="1"/>
    <x v="6"/>
    <x v="0"/>
    <n v="13140183"/>
    <m/>
  </r>
  <r>
    <x v="2"/>
    <x v="6"/>
    <x v="0"/>
    <n v="13176989"/>
    <m/>
  </r>
  <r>
    <x v="3"/>
    <x v="6"/>
    <x v="0"/>
    <n v="13105221"/>
    <m/>
  </r>
  <r>
    <x v="4"/>
    <x v="6"/>
    <x v="0"/>
    <n v="13176426"/>
    <m/>
  </r>
  <r>
    <x v="5"/>
    <x v="6"/>
    <x v="0"/>
    <n v="13248928"/>
    <m/>
  </r>
  <r>
    <x v="0"/>
    <x v="0"/>
    <x v="1"/>
    <n v="4580"/>
    <n v="3.3335274251775938E-2"/>
  </r>
  <r>
    <x v="1"/>
    <x v="0"/>
    <x v="1"/>
    <n v="4599"/>
    <n v="3.3581108709620888E-2"/>
  </r>
  <r>
    <x v="2"/>
    <x v="0"/>
    <x v="1"/>
    <n v="4648"/>
    <n v="3.3677254811036401E-2"/>
  </r>
  <r>
    <x v="3"/>
    <x v="0"/>
    <x v="1"/>
    <n v="4493"/>
    <n v="3.24960401553561E-2"/>
  </r>
  <r>
    <x v="4"/>
    <x v="0"/>
    <x v="1"/>
    <n v="4394"/>
    <n v="3.1490081412682031E-2"/>
  </r>
  <r>
    <x v="5"/>
    <x v="0"/>
    <x v="1"/>
    <n v="4280"/>
    <n v="3.0314835145376633E-2"/>
  </r>
  <r>
    <x v="0"/>
    <x v="1"/>
    <x v="1"/>
    <n v="4522"/>
    <n v="3.4030448295843653E-2"/>
  </r>
  <r>
    <x v="1"/>
    <x v="1"/>
    <x v="1"/>
    <n v="4578"/>
    <n v="3.437737010865892E-2"/>
  </r>
  <r>
    <x v="2"/>
    <x v="1"/>
    <x v="1"/>
    <n v="4608"/>
    <n v="3.4482242543065388E-2"/>
  </r>
  <r>
    <x v="3"/>
    <x v="1"/>
    <x v="1"/>
    <n v="4456"/>
    <n v="3.3203925455100931E-2"/>
  </r>
  <r>
    <x v="4"/>
    <x v="1"/>
    <x v="1"/>
    <n v="4177"/>
    <n v="3.0890400828279839E-2"/>
  </r>
  <r>
    <x v="5"/>
    <x v="1"/>
    <x v="1"/>
    <n v="3853"/>
    <n v="2.8400212282925965E-2"/>
  </r>
  <r>
    <x v="0"/>
    <x v="2"/>
    <x v="1"/>
    <n v="2957"/>
    <n v="3.0389607720214176E-2"/>
  </r>
  <r>
    <x v="1"/>
    <x v="2"/>
    <x v="1"/>
    <n v="2984"/>
    <n v="3.0533101401821344E-2"/>
  </r>
  <r>
    <x v="2"/>
    <x v="2"/>
    <x v="1"/>
    <n v="3101"/>
    <n v="3.1481274681989378E-2"/>
  </r>
  <r>
    <x v="3"/>
    <x v="2"/>
    <x v="1"/>
    <n v="3105"/>
    <n v="3.175106348167539E-2"/>
  </r>
  <r>
    <x v="4"/>
    <x v="2"/>
    <x v="1"/>
    <n v="3062"/>
    <n v="3.0939606131336707E-2"/>
  </r>
  <r>
    <x v="5"/>
    <x v="2"/>
    <x v="1"/>
    <n v="2851"/>
    <n v="2.8692484199508875E-2"/>
  </r>
  <r>
    <x v="0"/>
    <x v="3"/>
    <x v="1"/>
    <n v="4580"/>
    <n v="3.3335274251775938E-2"/>
  </r>
  <r>
    <x v="1"/>
    <x v="3"/>
    <x v="1"/>
    <n v="4599"/>
    <n v="3.3581108709620888E-2"/>
  </r>
  <r>
    <x v="2"/>
    <x v="3"/>
    <x v="1"/>
    <n v="4648"/>
    <n v="3.3677254811036401E-2"/>
  </r>
  <r>
    <x v="3"/>
    <x v="3"/>
    <x v="1"/>
    <n v="4493"/>
    <n v="3.24960401553561E-2"/>
  </r>
  <r>
    <x v="4"/>
    <x v="3"/>
    <x v="1"/>
    <n v="4394"/>
    <n v="3.1490081412682031E-2"/>
  </r>
  <r>
    <x v="5"/>
    <x v="3"/>
    <x v="1"/>
    <n v="4280"/>
    <n v="3.0314835145376633E-2"/>
  </r>
  <r>
    <x v="0"/>
    <x v="4"/>
    <x v="1"/>
    <n v="16639"/>
    <n v="3.295060281047512E-2"/>
  </r>
  <r>
    <x v="1"/>
    <x v="4"/>
    <x v="1"/>
    <n v="16760"/>
    <n v="3.3201070516617373E-2"/>
  </r>
  <r>
    <x v="2"/>
    <x v="4"/>
    <x v="1"/>
    <n v="17005"/>
    <n v="3.3463276980689495E-2"/>
  </r>
  <r>
    <x v="3"/>
    <x v="4"/>
    <x v="1"/>
    <n v="16547"/>
    <n v="3.2539590457780342E-2"/>
  </r>
  <r>
    <x v="4"/>
    <x v="4"/>
    <x v="1"/>
    <n v="16027"/>
    <n v="3.1225950251237679E-2"/>
  </r>
  <r>
    <x v="5"/>
    <x v="4"/>
    <x v="1"/>
    <n v="15264"/>
    <n v="2.9501238881952524E-2"/>
  </r>
  <r>
    <x v="0"/>
    <x v="5"/>
    <x v="1"/>
    <n v="145557"/>
    <n v="3.089814715556485E-2"/>
  </r>
  <r>
    <x v="1"/>
    <x v="5"/>
    <x v="1"/>
    <n v="145028"/>
    <n v="3.0728120081801532E-2"/>
  </r>
  <r>
    <x v="2"/>
    <x v="5"/>
    <x v="1"/>
    <n v="146364"/>
    <n v="3.0948716316755134E-2"/>
  </r>
  <r>
    <x v="3"/>
    <x v="5"/>
    <x v="1"/>
    <n v="141781"/>
    <n v="3.0133856460306394E-2"/>
  </r>
  <r>
    <x v="4"/>
    <x v="5"/>
    <x v="1"/>
    <n v="138740"/>
    <n v="2.9356122520445501E-2"/>
  </r>
  <r>
    <x v="5"/>
    <x v="5"/>
    <x v="1"/>
    <n v="132858"/>
    <n v="2.7884701759747201E-2"/>
  </r>
  <r>
    <x v="0"/>
    <x v="6"/>
    <x v="1"/>
    <n v="386391"/>
    <n v="2.9439904205318553E-2"/>
  </r>
  <r>
    <x v="1"/>
    <x v="6"/>
    <x v="1"/>
    <n v="387163"/>
    <n v="2.9464049321078708E-2"/>
  </r>
  <r>
    <x v="2"/>
    <x v="6"/>
    <x v="1"/>
    <n v="393522"/>
    <n v="2.9864333953682438E-2"/>
  </r>
  <r>
    <x v="3"/>
    <x v="6"/>
    <x v="1"/>
    <n v="382701"/>
    <n v="2.9202178276886745E-2"/>
  </r>
  <r>
    <x v="4"/>
    <x v="6"/>
    <x v="1"/>
    <n v="373994"/>
    <n v="2.83835692622567E-2"/>
  </r>
  <r>
    <x v="5"/>
    <x v="6"/>
    <x v="1"/>
    <n v="357631"/>
    <n v="2.6993202770820401E-2"/>
  </r>
  <r>
    <x v="0"/>
    <x v="0"/>
    <x v="2"/>
    <n v="4138"/>
    <n v="3.0118201933154769E-2"/>
  </r>
  <r>
    <x v="1"/>
    <x v="0"/>
    <x v="2"/>
    <n v="4217"/>
    <n v="3.0791810269291432E-2"/>
  </r>
  <r>
    <x v="2"/>
    <x v="0"/>
    <x v="2"/>
    <n v="4394"/>
    <n v="3.1836888476698355E-2"/>
  </r>
  <r>
    <x v="3"/>
    <x v="0"/>
    <x v="2"/>
    <n v="4370"/>
    <n v="3.1606431221657273E-2"/>
  </r>
  <r>
    <x v="4"/>
    <x v="0"/>
    <x v="2"/>
    <n v="4430"/>
    <n v="3.1748079348698541E-2"/>
  </r>
  <r>
    <x v="5"/>
    <x v="0"/>
    <x v="2"/>
    <n v="4528"/>
    <n v="3.2071395686510608E-2"/>
  </r>
  <r>
    <x v="0"/>
    <x v="1"/>
    <x v="2"/>
    <n v="4370"/>
    <n v="3.2886567680857307E-2"/>
  </r>
  <r>
    <x v="1"/>
    <x v="1"/>
    <x v="2"/>
    <n v="4537"/>
    <n v="3.40694906472227E-2"/>
  </r>
  <r>
    <x v="2"/>
    <x v="1"/>
    <x v="2"/>
    <n v="4639"/>
    <n v="3.4714219435173686E-2"/>
  </r>
  <r>
    <x v="3"/>
    <x v="1"/>
    <x v="2"/>
    <n v="4735"/>
    <n v="3.5282896550696344E-2"/>
  </r>
  <r>
    <x v="4"/>
    <x v="1"/>
    <x v="2"/>
    <n v="4832"/>
    <n v="3.5734358822659372E-2"/>
  </r>
  <r>
    <x v="5"/>
    <x v="1"/>
    <x v="2"/>
    <n v="4839"/>
    <n v="3.5667954123300996E-2"/>
  </r>
  <r>
    <x v="0"/>
    <x v="2"/>
    <x v="2"/>
    <n v="2968"/>
    <n v="3.0502656649846357E-2"/>
  </r>
  <r>
    <x v="1"/>
    <x v="2"/>
    <x v="2"/>
    <n v="3072"/>
    <n v="3.1433541389542616E-2"/>
  </r>
  <r>
    <x v="2"/>
    <x v="2"/>
    <x v="2"/>
    <n v="3154"/>
    <n v="3.2019329360527093E-2"/>
  </r>
  <r>
    <x v="3"/>
    <x v="2"/>
    <x v="2"/>
    <n v="3061"/>
    <n v="3.1301128926701574E-2"/>
  </r>
  <r>
    <x v="4"/>
    <x v="2"/>
    <x v="2"/>
    <n v="3093"/>
    <n v="3.1252841856376369E-2"/>
  </r>
  <r>
    <x v="5"/>
    <x v="2"/>
    <x v="2"/>
    <n v="3183"/>
    <n v="3.2033734551749127E-2"/>
  </r>
  <r>
    <x v="0"/>
    <x v="3"/>
    <x v="2"/>
    <n v="4138"/>
    <n v="3.0118201933154769E-2"/>
  </r>
  <r>
    <x v="1"/>
    <x v="3"/>
    <x v="2"/>
    <n v="4217"/>
    <n v="3.0791810269291432E-2"/>
  </r>
  <r>
    <x v="2"/>
    <x v="3"/>
    <x v="2"/>
    <n v="4394"/>
    <n v="3.1836888476698355E-2"/>
  </r>
  <r>
    <x v="3"/>
    <x v="3"/>
    <x v="2"/>
    <n v="4370"/>
    <n v="3.1606431221657273E-2"/>
  </r>
  <r>
    <x v="4"/>
    <x v="3"/>
    <x v="2"/>
    <n v="4430"/>
    <n v="3.1748079348698541E-2"/>
  </r>
  <r>
    <x v="5"/>
    <x v="3"/>
    <x v="2"/>
    <n v="4528"/>
    <n v="3.2071395686510608E-2"/>
  </r>
  <r>
    <x v="0"/>
    <x v="4"/>
    <x v="2"/>
    <n v="15614"/>
    <n v="3.092077121718604E-2"/>
  </r>
  <r>
    <x v="1"/>
    <x v="4"/>
    <x v="2"/>
    <n v="16043"/>
    <n v="3.1780714456926762E-2"/>
  </r>
  <r>
    <x v="2"/>
    <x v="4"/>
    <x v="2"/>
    <n v="16581"/>
    <n v="3.2628908886610554E-2"/>
  </r>
  <r>
    <x v="3"/>
    <x v="4"/>
    <x v="2"/>
    <n v="16536"/>
    <n v="3.2517959014314118E-2"/>
  </r>
  <r>
    <x v="4"/>
    <x v="4"/>
    <x v="2"/>
    <n v="16785"/>
    <n v="3.270278748156389E-2"/>
  </r>
  <r>
    <x v="5"/>
    <x v="4"/>
    <x v="2"/>
    <n v="17078"/>
    <n v="3.300721682560176E-2"/>
  </r>
  <r>
    <x v="0"/>
    <x v="5"/>
    <x v="2"/>
    <n v="139881"/>
    <n v="2.9693272891496571E-2"/>
  </r>
  <r>
    <x v="1"/>
    <x v="5"/>
    <x v="2"/>
    <n v="142031"/>
    <n v="3.0093124247306407E-2"/>
  </r>
  <r>
    <x v="2"/>
    <x v="5"/>
    <x v="2"/>
    <n v="143379"/>
    <n v="3.0317537077286998E-2"/>
  </r>
  <r>
    <x v="3"/>
    <x v="5"/>
    <x v="2"/>
    <n v="140221"/>
    <n v="2.9802297111182902E-2"/>
  </r>
  <r>
    <x v="4"/>
    <x v="5"/>
    <x v="2"/>
    <n v="140025"/>
    <n v="2.96280168367117E-2"/>
  </r>
  <r>
    <x v="5"/>
    <x v="5"/>
    <x v="2"/>
    <n v="142064"/>
    <n v="2.981688924112004E-2"/>
  </r>
  <r>
    <x v="0"/>
    <x v="6"/>
    <x v="2"/>
    <n v="374117"/>
    <n v="2.8504723561317839E-2"/>
  </r>
  <r>
    <x v="1"/>
    <x v="6"/>
    <x v="2"/>
    <n v="383003"/>
    <n v="2.9147463166989379E-2"/>
  </r>
  <r>
    <x v="2"/>
    <x v="6"/>
    <x v="2"/>
    <n v="388836"/>
    <n v="2.9508714016532912E-2"/>
  </r>
  <r>
    <x v="3"/>
    <x v="6"/>
    <x v="2"/>
    <n v="384466"/>
    <n v="2.9336857424991154E-2"/>
  </r>
  <r>
    <x v="4"/>
    <x v="6"/>
    <x v="2"/>
    <n v="385851"/>
    <n v="2.9283433914477266E-2"/>
  </r>
  <r>
    <x v="5"/>
    <x v="6"/>
    <x v="2"/>
    <n v="392004"/>
    <n v="2.9587601351596143E-2"/>
  </r>
  <r>
    <x v="0"/>
    <x v="0"/>
    <x v="3"/>
    <n v="4980"/>
    <n v="3.6246651915686504E-2"/>
  </r>
  <r>
    <x v="1"/>
    <x v="0"/>
    <x v="3"/>
    <n v="5109"/>
    <n v="3.7305041182312051E-2"/>
  </r>
  <r>
    <x v="2"/>
    <x v="0"/>
    <x v="3"/>
    <n v="5310"/>
    <n v="3.8473800139114306E-2"/>
  </r>
  <r>
    <x v="3"/>
    <x v="0"/>
    <x v="3"/>
    <n v="5465"/>
    <n v="3.9526120509463851E-2"/>
  </r>
  <r>
    <x v="4"/>
    <x v="0"/>
    <x v="3"/>
    <n v="5558"/>
    <n v="3.9832014677215914E-2"/>
  </r>
  <r>
    <x v="5"/>
    <x v="0"/>
    <x v="3"/>
    <n v="5695"/>
    <n v="4.0337146297411197E-2"/>
  </r>
  <r>
    <x v="0"/>
    <x v="1"/>
    <x v="3"/>
    <n v="5418"/>
    <n v="4.077332349997366E-2"/>
  </r>
  <r>
    <x v="1"/>
    <x v="1"/>
    <x v="3"/>
    <n v="5563"/>
    <n v="4.1773986438285185E-2"/>
  </r>
  <r>
    <x v="2"/>
    <x v="1"/>
    <x v="3"/>
    <n v="5722"/>
    <n v="4.2818444407860277E-2"/>
  </r>
  <r>
    <x v="3"/>
    <x v="1"/>
    <x v="3"/>
    <n v="5971"/>
    <n v="4.4492962049463118E-2"/>
  </r>
  <r>
    <x v="4"/>
    <x v="1"/>
    <x v="3"/>
    <n v="6124"/>
    <n v="4.528915840851945E-2"/>
  </r>
  <r>
    <x v="5"/>
    <x v="1"/>
    <x v="3"/>
    <n v="6369"/>
    <n v="4.6945484565262256E-2"/>
  </r>
  <r>
    <x v="0"/>
    <x v="2"/>
    <x v="3"/>
    <n v="3822"/>
    <n v="3.9279364459471958E-2"/>
  </r>
  <r>
    <x v="1"/>
    <x v="2"/>
    <x v="3"/>
    <n v="3866"/>
    <n v="3.9557965824209555E-2"/>
  </r>
  <r>
    <x v="2"/>
    <x v="2"/>
    <x v="3"/>
    <n v="4019"/>
    <n v="4.0800787793265181E-2"/>
  </r>
  <r>
    <x v="3"/>
    <x v="2"/>
    <x v="3"/>
    <n v="4069"/>
    <n v="4.1608720549738222E-2"/>
  </r>
  <r>
    <x v="4"/>
    <x v="2"/>
    <x v="3"/>
    <n v="4163"/>
    <n v="4.2064526559358169E-2"/>
  </r>
  <r>
    <x v="5"/>
    <x v="2"/>
    <x v="3"/>
    <n v="4260"/>
    <n v="4.2872670182359809E-2"/>
  </r>
  <r>
    <x v="0"/>
    <x v="3"/>
    <x v="3"/>
    <n v="4980"/>
    <n v="3.6246651915686504E-2"/>
  </r>
  <r>
    <x v="1"/>
    <x v="3"/>
    <x v="3"/>
    <n v="5109"/>
    <n v="3.7305041182312051E-2"/>
  </r>
  <r>
    <x v="2"/>
    <x v="3"/>
    <x v="3"/>
    <n v="5310"/>
    <n v="3.8473800139114306E-2"/>
  </r>
  <r>
    <x v="3"/>
    <x v="3"/>
    <x v="3"/>
    <n v="5465"/>
    <n v="3.9526120509463851E-2"/>
  </r>
  <r>
    <x v="4"/>
    <x v="3"/>
    <x v="3"/>
    <n v="5558"/>
    <n v="3.9832014677215914E-2"/>
  </r>
  <r>
    <x v="5"/>
    <x v="3"/>
    <x v="3"/>
    <n v="5695"/>
    <n v="4.0337146297411197E-2"/>
  </r>
  <r>
    <x v="0"/>
    <x v="4"/>
    <x v="3"/>
    <n v="19200"/>
    <n v="3.8022211308439344E-2"/>
  </r>
  <r>
    <x v="1"/>
    <x v="4"/>
    <x v="3"/>
    <n v="19647"/>
    <n v="3.8920133200476228E-2"/>
  </r>
  <r>
    <x v="2"/>
    <x v="4"/>
    <x v="3"/>
    <n v="20361"/>
    <n v="4.0067379159295431E-2"/>
  </r>
  <r>
    <x v="3"/>
    <x v="4"/>
    <x v="3"/>
    <n v="20970"/>
    <n v="4.1237397226062351E-2"/>
  </r>
  <r>
    <x v="4"/>
    <x v="4"/>
    <x v="3"/>
    <n v="21403"/>
    <n v="4.1700194248907474E-2"/>
  </r>
  <r>
    <x v="5"/>
    <x v="4"/>
    <x v="3"/>
    <n v="22019"/>
    <n v="4.2556851345762099E-2"/>
  </r>
  <r>
    <x v="0"/>
    <x v="5"/>
    <x v="3"/>
    <n v="172932"/>
    <n v="3.670918185938251E-2"/>
  </r>
  <r>
    <x v="1"/>
    <x v="5"/>
    <x v="3"/>
    <n v="176084"/>
    <n v="3.7308177017430708E-2"/>
  </r>
  <r>
    <x v="2"/>
    <x v="5"/>
    <x v="3"/>
    <n v="179941"/>
    <n v="3.8048584096862861E-2"/>
  </r>
  <r>
    <x v="3"/>
    <x v="5"/>
    <x v="3"/>
    <n v="181668"/>
    <n v="3.8611361433696631E-2"/>
  </r>
  <r>
    <x v="4"/>
    <x v="5"/>
    <x v="3"/>
    <n v="184370"/>
    <n v="3.9011015634240573E-2"/>
  </r>
  <r>
    <x v="5"/>
    <x v="5"/>
    <x v="3"/>
    <n v="186693"/>
    <n v="3.9183779867471166E-2"/>
  </r>
  <r>
    <x v="0"/>
    <x v="6"/>
    <x v="3"/>
    <n v="463107"/>
    <n v="3.5285049902333283E-2"/>
  </r>
  <r>
    <x v="1"/>
    <x v="6"/>
    <x v="3"/>
    <n v="471558"/>
    <n v="3.5886714819725114E-2"/>
  </r>
  <r>
    <x v="2"/>
    <x v="6"/>
    <x v="3"/>
    <n v="484261"/>
    <n v="3.6750504990176437E-2"/>
  </r>
  <r>
    <x v="3"/>
    <x v="6"/>
    <x v="3"/>
    <n v="495811"/>
    <n v="3.7833089575521082E-2"/>
  </r>
  <r>
    <x v="4"/>
    <x v="6"/>
    <x v="3"/>
    <n v="508294"/>
    <n v="3.8576014467048954E-2"/>
  </r>
  <r>
    <x v="5"/>
    <x v="6"/>
    <x v="3"/>
    <n v="516009"/>
    <n v="3.8947226522779807E-2"/>
  </r>
  <r>
    <x v="0"/>
    <x v="0"/>
    <x v="4"/>
    <n v="5839"/>
    <n v="4.2498835448934437E-2"/>
  </r>
  <r>
    <x v="1"/>
    <x v="0"/>
    <x v="4"/>
    <n v="5981"/>
    <n v="4.3672235527776153E-2"/>
  </r>
  <r>
    <x v="2"/>
    <x v="0"/>
    <x v="4"/>
    <n v="6051"/>
    <n v="4.3842742870391839E-2"/>
  </r>
  <r>
    <x v="3"/>
    <x v="0"/>
    <x v="4"/>
    <n v="6265"/>
    <n v="4.5312194874984633E-2"/>
  </r>
  <r>
    <x v="4"/>
    <x v="0"/>
    <x v="4"/>
    <n v="6435"/>
    <n v="4.6117131062951497E-2"/>
  </r>
  <r>
    <x v="5"/>
    <x v="0"/>
    <x v="4"/>
    <n v="6672"/>
    <n v="4.7257144880830118E-2"/>
  </r>
  <r>
    <x v="0"/>
    <x v="1"/>
    <x v="4"/>
    <n v="6482"/>
    <n v="4.878048780487805E-2"/>
  </r>
  <r>
    <x v="1"/>
    <x v="1"/>
    <x v="4"/>
    <n v="6485"/>
    <n v="4.8697519693021649E-2"/>
  </r>
  <r>
    <x v="2"/>
    <x v="1"/>
    <x v="4"/>
    <n v="6628"/>
    <n v="4.9598156157864018E-2"/>
  </r>
  <r>
    <x v="3"/>
    <x v="1"/>
    <x v="4"/>
    <n v="6828"/>
    <n v="5.0878905522313542E-2"/>
  </r>
  <r>
    <x v="4"/>
    <x v="1"/>
    <x v="4"/>
    <n v="7027"/>
    <n v="5.1967164620618254E-2"/>
  </r>
  <r>
    <x v="5"/>
    <x v="1"/>
    <x v="4"/>
    <n v="7185"/>
    <n v="5.2960167467641595E-2"/>
  </r>
  <r>
    <x v="0"/>
    <x v="2"/>
    <x v="4"/>
    <n v="4566"/>
    <n v="4.6925582972775763E-2"/>
  </r>
  <r>
    <x v="1"/>
    <x v="2"/>
    <x v="4"/>
    <n v="4696"/>
    <n v="4.8050752072035199E-2"/>
  </r>
  <r>
    <x v="2"/>
    <x v="2"/>
    <x v="4"/>
    <n v="4714"/>
    <n v="4.7856410464655899E-2"/>
  </r>
  <r>
    <x v="3"/>
    <x v="2"/>
    <x v="4"/>
    <n v="4814"/>
    <n v="4.9226930628272249E-2"/>
  </r>
  <r>
    <x v="4"/>
    <x v="2"/>
    <x v="4"/>
    <n v="4928"/>
    <n v="4.9794375903078801E-2"/>
  </r>
  <r>
    <x v="5"/>
    <x v="2"/>
    <x v="4"/>
    <n v="5129"/>
    <n v="5.1618292339277803E-2"/>
  </r>
  <r>
    <x v="0"/>
    <x v="3"/>
    <x v="4"/>
    <n v="5839"/>
    <n v="4.2498835448934437E-2"/>
  </r>
  <r>
    <x v="1"/>
    <x v="3"/>
    <x v="4"/>
    <n v="5981"/>
    <n v="4.3672235527776153E-2"/>
  </r>
  <r>
    <x v="2"/>
    <x v="3"/>
    <x v="4"/>
    <n v="6051"/>
    <n v="4.3842742870391839E-2"/>
  </r>
  <r>
    <x v="3"/>
    <x v="3"/>
    <x v="4"/>
    <n v="6265"/>
    <n v="4.5312194874984633E-2"/>
  </r>
  <r>
    <x v="4"/>
    <x v="3"/>
    <x v="4"/>
    <n v="6435"/>
    <n v="4.6117131062951497E-2"/>
  </r>
  <r>
    <x v="5"/>
    <x v="3"/>
    <x v="4"/>
    <n v="6672"/>
    <n v="4.7257144880830118E-2"/>
  </r>
  <r>
    <x v="0"/>
    <x v="4"/>
    <x v="4"/>
    <n v="22726"/>
    <n v="4.5004831989353782E-2"/>
  </r>
  <r>
    <x v="1"/>
    <x v="4"/>
    <x v="4"/>
    <n v="23143"/>
    <n v="4.5845607098214551E-2"/>
  </r>
  <r>
    <x v="2"/>
    <x v="4"/>
    <x v="4"/>
    <n v="23444"/>
    <n v="4.6134258484874124E-2"/>
  </r>
  <r>
    <x v="3"/>
    <x v="4"/>
    <x v="4"/>
    <n v="24172"/>
    <n v="4.7534113769593662E-2"/>
  </r>
  <r>
    <x v="4"/>
    <x v="4"/>
    <x v="4"/>
    <n v="24825"/>
    <n v="4.8367393460221834E-2"/>
  </r>
  <r>
    <x v="5"/>
    <x v="4"/>
    <x v="4"/>
    <n v="25658"/>
    <n v="4.9590067297768464E-2"/>
  </r>
  <r>
    <x v="0"/>
    <x v="5"/>
    <x v="4"/>
    <n v="210765"/>
    <n v="4.4740191026488768E-2"/>
  </r>
  <r>
    <x v="1"/>
    <x v="5"/>
    <x v="4"/>
    <n v="212270"/>
    <n v="4.4975163759853345E-2"/>
  </r>
  <r>
    <x v="2"/>
    <x v="5"/>
    <x v="4"/>
    <n v="213242"/>
    <n v="4.5090091585482071E-2"/>
  </r>
  <r>
    <x v="3"/>
    <x v="5"/>
    <x v="4"/>
    <n v="216057"/>
    <n v="4.5920332239470868E-2"/>
  </r>
  <r>
    <x v="4"/>
    <x v="5"/>
    <x v="4"/>
    <n v="217893"/>
    <n v="4.6104177629720564E-2"/>
  </r>
  <r>
    <x v="5"/>
    <x v="5"/>
    <x v="4"/>
    <n v="222065"/>
    <n v="4.6607778954058182E-2"/>
  </r>
  <r>
    <x v="0"/>
    <x v="6"/>
    <x v="4"/>
    <n v="576129"/>
    <n v="4.3896422457836676E-2"/>
  </r>
  <r>
    <x v="1"/>
    <x v="6"/>
    <x v="4"/>
    <n v="577709"/>
    <n v="4.3965065022306009E-2"/>
  </r>
  <r>
    <x v="2"/>
    <x v="6"/>
    <x v="4"/>
    <n v="579869"/>
    <n v="4.4006183810277141E-2"/>
  </r>
  <r>
    <x v="3"/>
    <x v="6"/>
    <x v="4"/>
    <n v="588553"/>
    <n v="4.4909811135577189E-2"/>
  </r>
  <r>
    <x v="4"/>
    <x v="6"/>
    <x v="4"/>
    <n v="593888"/>
    <n v="4.5072009663318417E-2"/>
  </r>
  <r>
    <x v="5"/>
    <x v="6"/>
    <x v="4"/>
    <n v="605587"/>
    <n v="4.5708377311734202E-2"/>
  </r>
  <r>
    <x v="0"/>
    <x v="0"/>
    <x v="5"/>
    <n v="3669"/>
    <n v="2.6704611622219633E-2"/>
  </r>
  <r>
    <x v="1"/>
    <x v="0"/>
    <x v="5"/>
    <n v="3563"/>
    <n v="2.6016414510193351E-2"/>
  </r>
  <r>
    <x v="2"/>
    <x v="0"/>
    <x v="5"/>
    <n v="3613"/>
    <n v="2.6178124275446326E-2"/>
  </r>
  <r>
    <x v="3"/>
    <x v="0"/>
    <x v="5"/>
    <n v="3774"/>
    <n v="2.7295805819344293E-2"/>
  </r>
  <r>
    <x v="4"/>
    <x v="0"/>
    <x v="5"/>
    <n v="3894"/>
    <n v="2.7906776745786035E-2"/>
  </r>
  <r>
    <x v="5"/>
    <x v="0"/>
    <x v="5"/>
    <n v="3859"/>
    <n v="2.7332931968693557E-2"/>
  </r>
  <r>
    <x v="0"/>
    <x v="1"/>
    <x v="5"/>
    <n v="4129"/>
    <n v="3.1072914863675017E-2"/>
  </r>
  <r>
    <x v="1"/>
    <x v="1"/>
    <x v="5"/>
    <n v="4094"/>
    <n v="3.0742890612680127E-2"/>
  </r>
  <r>
    <x v="2"/>
    <x v="1"/>
    <x v="5"/>
    <n v="3960"/>
    <n v="2.9633177185446818E-2"/>
  </r>
  <r>
    <x v="3"/>
    <x v="1"/>
    <x v="5"/>
    <n v="4042"/>
    <n v="3.0119000603572255E-2"/>
  </r>
  <r>
    <x v="4"/>
    <x v="1"/>
    <x v="5"/>
    <n v="4113"/>
    <n v="3.0417098062416801E-2"/>
  </r>
  <r>
    <x v="5"/>
    <x v="1"/>
    <x v="5"/>
    <n v="4238"/>
    <n v="3.1238022230739747E-2"/>
  </r>
  <r>
    <x v="0"/>
    <x v="2"/>
    <x v="5"/>
    <n v="2909"/>
    <n v="2.9896303300001027E-2"/>
  </r>
  <r>
    <x v="1"/>
    <x v="2"/>
    <x v="5"/>
    <n v="2877"/>
    <n v="2.943824823493298E-2"/>
  </r>
  <r>
    <x v="2"/>
    <x v="2"/>
    <x v="5"/>
    <n v="2806"/>
    <n v="2.8486442037298356E-2"/>
  </r>
  <r>
    <x v="3"/>
    <x v="2"/>
    <x v="5"/>
    <n v="2893"/>
    <n v="2.9583196989528795E-2"/>
  </r>
  <r>
    <x v="4"/>
    <x v="2"/>
    <x v="5"/>
    <n v="2992"/>
    <n v="3.0232299655440702E-2"/>
  </r>
  <r>
    <x v="5"/>
    <x v="2"/>
    <x v="5"/>
    <n v="3002"/>
    <n v="3.0212149269353086E-2"/>
  </r>
  <r>
    <x v="0"/>
    <x v="3"/>
    <x v="5"/>
    <n v="3669"/>
    <n v="2.6704611622219633E-2"/>
  </r>
  <r>
    <x v="1"/>
    <x v="3"/>
    <x v="5"/>
    <n v="3563"/>
    <n v="2.6016414510193351E-2"/>
  </r>
  <r>
    <x v="2"/>
    <x v="3"/>
    <x v="5"/>
    <n v="3613"/>
    <n v="2.6178124275446326E-2"/>
  </r>
  <r>
    <x v="3"/>
    <x v="3"/>
    <x v="5"/>
    <n v="3774"/>
    <n v="2.7295805819344293E-2"/>
  </r>
  <r>
    <x v="4"/>
    <x v="3"/>
    <x v="5"/>
    <n v="3894"/>
    <n v="2.7906776745786035E-2"/>
  </r>
  <r>
    <x v="5"/>
    <x v="3"/>
    <x v="5"/>
    <n v="3859"/>
    <n v="2.7332931968693557E-2"/>
  </r>
  <r>
    <x v="0"/>
    <x v="4"/>
    <x v="5"/>
    <n v="14376"/>
    <n v="2.8469130717193959E-2"/>
  </r>
  <r>
    <x v="1"/>
    <x v="4"/>
    <x v="5"/>
    <n v="14097"/>
    <n v="2.7925745290737179E-2"/>
  </r>
  <r>
    <x v="2"/>
    <x v="4"/>
    <x v="5"/>
    <n v="13992"/>
    <n v="2.7534147104604965E-2"/>
  </r>
  <r>
    <x v="3"/>
    <x v="4"/>
    <x v="5"/>
    <n v="14483"/>
    <n v="2.8480745065572771E-2"/>
  </r>
  <r>
    <x v="4"/>
    <x v="4"/>
    <x v="5"/>
    <n v="14893"/>
    <n v="2.9016539407979207E-2"/>
  </r>
  <r>
    <x v="5"/>
    <x v="4"/>
    <x v="5"/>
    <n v="14958"/>
    <n v="2.8909822536441684E-2"/>
  </r>
  <r>
    <x v="0"/>
    <x v="5"/>
    <x v="5"/>
    <n v="127702"/>
    <n v="2.7107972739613639E-2"/>
  </r>
  <r>
    <x v="1"/>
    <x v="5"/>
    <x v="5"/>
    <n v="127206"/>
    <n v="2.6952045419682033E-2"/>
  </r>
  <r>
    <x v="2"/>
    <x v="5"/>
    <x v="5"/>
    <n v="127422"/>
    <n v="2.694342413785885E-2"/>
  </r>
  <r>
    <x v="3"/>
    <x v="5"/>
    <x v="5"/>
    <n v="129049"/>
    <n v="2.7427822080152348E-2"/>
  </r>
  <r>
    <x v="4"/>
    <x v="5"/>
    <x v="5"/>
    <n v="130987"/>
    <n v="2.7715658213821499E-2"/>
  </r>
  <r>
    <x v="5"/>
    <x v="5"/>
    <x v="5"/>
    <n v="132736"/>
    <n v="2.7859095973007304E-2"/>
  </r>
  <r>
    <x v="0"/>
    <x v="6"/>
    <x v="5"/>
    <n v="361618"/>
    <n v="2.755239971665718E-2"/>
  </r>
  <r>
    <x v="1"/>
    <x v="6"/>
    <x v="5"/>
    <n v="356849"/>
    <n v="2.7157079928034487E-2"/>
  </r>
  <r>
    <x v="2"/>
    <x v="6"/>
    <x v="5"/>
    <n v="353085"/>
    <n v="2.679557522587292E-2"/>
  </r>
  <r>
    <x v="3"/>
    <x v="6"/>
    <x v="5"/>
    <n v="356779"/>
    <n v="2.7224187978211127E-2"/>
  </r>
  <r>
    <x v="4"/>
    <x v="6"/>
    <x v="5"/>
    <n v="360931"/>
    <n v="2.7392177514600696E-2"/>
  </r>
  <r>
    <x v="5"/>
    <x v="6"/>
    <x v="5"/>
    <n v="364062"/>
    <n v="2.7478600532812918E-2"/>
  </r>
  <r>
    <x v="0"/>
    <x v="0"/>
    <x v="6"/>
    <n v="21418"/>
    <n v="0.15588971701409107"/>
  </r>
  <r>
    <x v="1"/>
    <x v="0"/>
    <x v="6"/>
    <n v="20722"/>
    <n v="0.15130848764530638"/>
  </r>
  <r>
    <x v="2"/>
    <x v="0"/>
    <x v="6"/>
    <n v="20693"/>
    <n v="0.149931891954556"/>
  </r>
  <r>
    <x v="3"/>
    <x v="0"/>
    <x v="6"/>
    <n v="20870"/>
    <n v="0.15094421501052344"/>
  </r>
  <r>
    <x v="4"/>
    <x v="0"/>
    <x v="6"/>
    <n v="21272"/>
    <n v="0.15244811374842335"/>
  </r>
  <r>
    <x v="5"/>
    <x v="0"/>
    <x v="6"/>
    <n v="21932"/>
    <n v="0.15534228140383186"/>
  </r>
  <r>
    <x v="0"/>
    <x v="1"/>
    <x v="6"/>
    <n v="18887"/>
    <n v="0.14213469194241465"/>
  </r>
  <r>
    <x v="1"/>
    <x v="1"/>
    <x v="6"/>
    <n v="18320"/>
    <n v="0.13756955447589153"/>
  </r>
  <r>
    <x v="2"/>
    <x v="1"/>
    <x v="6"/>
    <n v="17927"/>
    <n v="0.1341499917685619"/>
  </r>
  <r>
    <x v="3"/>
    <x v="1"/>
    <x v="6"/>
    <n v="17586"/>
    <n v="0.13104224260623989"/>
  </r>
  <r>
    <x v="4"/>
    <x v="1"/>
    <x v="6"/>
    <n v="17748"/>
    <n v="0.13125277325839374"/>
  </r>
  <r>
    <x v="5"/>
    <x v="1"/>
    <x v="6"/>
    <n v="17355"/>
    <n v="0.12792257569950172"/>
  </r>
  <r>
    <x v="0"/>
    <x v="2"/>
    <x v="6"/>
    <n v="13376"/>
    <n v="0.13746749843273076"/>
  </r>
  <r>
    <x v="1"/>
    <x v="2"/>
    <x v="6"/>
    <n v="13052"/>
    <n v="0.13355162181520516"/>
  </r>
  <r>
    <x v="2"/>
    <x v="2"/>
    <x v="6"/>
    <n v="12967"/>
    <n v="0.13164066069053734"/>
  </r>
  <r>
    <x v="3"/>
    <x v="2"/>
    <x v="6"/>
    <n v="12334"/>
    <n v="0.12612483638743455"/>
  </r>
  <r>
    <x v="4"/>
    <x v="2"/>
    <x v="6"/>
    <n v="12484"/>
    <n v="0.12614305778693907"/>
  </r>
  <r>
    <x v="5"/>
    <x v="2"/>
    <x v="6"/>
    <n v="12388"/>
    <n v="0.12467291976973552"/>
  </r>
  <r>
    <x v="0"/>
    <x v="3"/>
    <x v="6"/>
    <n v="21418"/>
    <n v="0.15588971701409107"/>
  </r>
  <r>
    <x v="1"/>
    <x v="3"/>
    <x v="6"/>
    <n v="20722"/>
    <n v="0.15130848764530638"/>
  </r>
  <r>
    <x v="2"/>
    <x v="3"/>
    <x v="6"/>
    <n v="20693"/>
    <n v="0.149931891954556"/>
  </r>
  <r>
    <x v="3"/>
    <x v="3"/>
    <x v="6"/>
    <n v="20870"/>
    <n v="0.15094421501052344"/>
  </r>
  <r>
    <x v="4"/>
    <x v="3"/>
    <x v="6"/>
    <n v="21272"/>
    <n v="0.15244811374842335"/>
  </r>
  <r>
    <x v="5"/>
    <x v="3"/>
    <x v="6"/>
    <n v="21932"/>
    <n v="0.15534228140383186"/>
  </r>
  <r>
    <x v="0"/>
    <x v="4"/>
    <x v="6"/>
    <n v="75099"/>
    <n v="0.14872031495065033"/>
  </r>
  <r>
    <x v="1"/>
    <x v="4"/>
    <x v="6"/>
    <n v="72816"/>
    <n v="0.14424636937577628"/>
  </r>
  <r>
    <x v="2"/>
    <x v="4"/>
    <x v="6"/>
    <n v="72280"/>
    <n v="0.14223614584911712"/>
  </r>
  <r>
    <x v="3"/>
    <x v="4"/>
    <x v="6"/>
    <n v="71660"/>
    <n v="0.14091902170813678"/>
  </r>
  <r>
    <x v="4"/>
    <x v="4"/>
    <x v="6"/>
    <n v="72776"/>
    <n v="0.14179196078393169"/>
  </r>
  <r>
    <x v="5"/>
    <x v="4"/>
    <x v="6"/>
    <n v="73607"/>
    <n v="0.14226268935953088"/>
  </r>
  <r>
    <x v="0"/>
    <x v="5"/>
    <x v="6"/>
    <n v="695170"/>
    <n v="0.14756737881471874"/>
  </r>
  <r>
    <x v="1"/>
    <x v="5"/>
    <x v="6"/>
    <n v="680914"/>
    <n v="0.14427012133780931"/>
  </r>
  <r>
    <x v="2"/>
    <x v="5"/>
    <x v="6"/>
    <n v="677501"/>
    <n v="0.14325781102810745"/>
  </r>
  <r>
    <x v="3"/>
    <x v="5"/>
    <x v="6"/>
    <n v="657822"/>
    <n v="0.13981220138404774"/>
  </r>
  <r>
    <x v="4"/>
    <x v="5"/>
    <x v="6"/>
    <n v="664608"/>
    <n v="0.1406250099183238"/>
  </r>
  <r>
    <x v="5"/>
    <x v="5"/>
    <x v="6"/>
    <n v="673116"/>
    <n v="0.14127594055091899"/>
  </r>
  <r>
    <x v="0"/>
    <x v="6"/>
    <x v="6"/>
    <n v="1888352"/>
    <n v="0.14387732112270135"/>
  </r>
  <r>
    <x v="1"/>
    <x v="6"/>
    <x v="6"/>
    <n v="1843716"/>
    <n v="0.14031128790215477"/>
  </r>
  <r>
    <x v="2"/>
    <x v="6"/>
    <x v="6"/>
    <n v="1826519"/>
    <n v="0.13861429192966618"/>
  </r>
  <r>
    <x v="3"/>
    <x v="6"/>
    <x v="6"/>
    <n v="1765732"/>
    <n v="0.13473500370577499"/>
  </r>
  <r>
    <x v="4"/>
    <x v="6"/>
    <x v="6"/>
    <n v="1778007"/>
    <n v="0.1349384878722045"/>
  </r>
  <r>
    <x v="5"/>
    <x v="6"/>
    <x v="6"/>
    <n v="1785707"/>
    <n v="0.13478124418820903"/>
  </r>
  <r>
    <x v="0"/>
    <x v="0"/>
    <x v="7"/>
    <n v="31200"/>
    <n v="0.22708745778502387"/>
  </r>
  <r>
    <x v="1"/>
    <x v="0"/>
    <x v="7"/>
    <n v="31256"/>
    <n v="0.22822594777732344"/>
  </r>
  <r>
    <x v="2"/>
    <x v="0"/>
    <x v="7"/>
    <n v="31459"/>
    <n v="0.22793734059819151"/>
  </r>
  <r>
    <x v="3"/>
    <x v="0"/>
    <x v="7"/>
    <n v="31302"/>
    <n v="0.22639462473691443"/>
  </r>
  <r>
    <x v="4"/>
    <x v="0"/>
    <x v="7"/>
    <n v="31554"/>
    <n v="0.22613519091847264"/>
  </r>
  <r>
    <x v="5"/>
    <x v="0"/>
    <x v="7"/>
    <n v="31833"/>
    <n v="0.2254701278464426"/>
  </r>
  <r>
    <x v="0"/>
    <x v="1"/>
    <x v="7"/>
    <n v="26673"/>
    <n v="0.20072847133901761"/>
  </r>
  <r>
    <x v="1"/>
    <x v="1"/>
    <x v="7"/>
    <n v="26957"/>
    <n v="0.20242699126673624"/>
  </r>
  <r>
    <x v="2"/>
    <x v="1"/>
    <x v="7"/>
    <n v="27066"/>
    <n v="0.20253827618719786"/>
  </r>
  <r>
    <x v="3"/>
    <x v="1"/>
    <x v="7"/>
    <n v="27049"/>
    <n v="0.20155587514251011"/>
  </r>
  <r>
    <x v="4"/>
    <x v="1"/>
    <x v="7"/>
    <n v="27178"/>
    <n v="0.20099097766602575"/>
  </r>
  <r>
    <x v="5"/>
    <x v="1"/>
    <x v="7"/>
    <n v="27083"/>
    <n v="0.19962703069257304"/>
  </r>
  <r>
    <x v="0"/>
    <x v="2"/>
    <x v="7"/>
    <n v="18848"/>
    <n v="0.1937042023370297"/>
  </r>
  <r>
    <x v="1"/>
    <x v="2"/>
    <x v="7"/>
    <n v="19098"/>
    <n v="0.1954159418806917"/>
  </r>
  <r>
    <x v="2"/>
    <x v="2"/>
    <x v="7"/>
    <n v="19331"/>
    <n v="0.19624783001532947"/>
  </r>
  <r>
    <x v="3"/>
    <x v="2"/>
    <x v="7"/>
    <n v="19461"/>
    <n v="0.19900400850785341"/>
  </r>
  <r>
    <x v="4"/>
    <x v="2"/>
    <x v="7"/>
    <n v="19787"/>
    <n v="0.19993533197934665"/>
  </r>
  <r>
    <x v="5"/>
    <x v="2"/>
    <x v="7"/>
    <n v="19731"/>
    <n v="0.19857292379533836"/>
  </r>
  <r>
    <x v="0"/>
    <x v="3"/>
    <x v="7"/>
    <n v="31200"/>
    <n v="0.22708745778502387"/>
  </r>
  <r>
    <x v="1"/>
    <x v="3"/>
    <x v="7"/>
    <n v="31256"/>
    <n v="0.22822594777732344"/>
  </r>
  <r>
    <x v="2"/>
    <x v="3"/>
    <x v="7"/>
    <n v="31459"/>
    <n v="0.22793734059819151"/>
  </r>
  <r>
    <x v="3"/>
    <x v="3"/>
    <x v="7"/>
    <n v="31302"/>
    <n v="0.22639462473691443"/>
  </r>
  <r>
    <x v="4"/>
    <x v="3"/>
    <x v="7"/>
    <n v="31554"/>
    <n v="0.22613519091847264"/>
  </r>
  <r>
    <x v="5"/>
    <x v="3"/>
    <x v="7"/>
    <n v="31833"/>
    <n v="0.2254701278464426"/>
  </r>
  <r>
    <x v="0"/>
    <x v="4"/>
    <x v="7"/>
    <n v="107921"/>
    <n v="0.21371849305302515"/>
  </r>
  <r>
    <x v="1"/>
    <x v="4"/>
    <x v="7"/>
    <n v="108567"/>
    <n v="0.21506805625164668"/>
  </r>
  <r>
    <x v="2"/>
    <x v="4"/>
    <x v="7"/>
    <n v="109315"/>
    <n v="0.2151154438779225"/>
  </r>
  <r>
    <x v="3"/>
    <x v="4"/>
    <x v="7"/>
    <n v="109114"/>
    <n v="0.21457212021576383"/>
  </r>
  <r>
    <x v="4"/>
    <x v="4"/>
    <x v="7"/>
    <n v="110073"/>
    <n v="0.21445897685184284"/>
  </r>
  <r>
    <x v="5"/>
    <x v="4"/>
    <x v="7"/>
    <n v="110480"/>
    <n v="0.21352835899358719"/>
  </r>
  <r>
    <x v="0"/>
    <x v="5"/>
    <x v="7"/>
    <n v="975934"/>
    <n v="0.20716662438851463"/>
  </r>
  <r>
    <x v="1"/>
    <x v="5"/>
    <x v="7"/>
    <n v="984318"/>
    <n v="0.20855449777062857"/>
  </r>
  <r>
    <x v="2"/>
    <x v="5"/>
    <x v="7"/>
    <n v="986310"/>
    <n v="0.20855557644214942"/>
  </r>
  <r>
    <x v="3"/>
    <x v="5"/>
    <x v="7"/>
    <n v="994222"/>
    <n v="0.2113099994899087"/>
  </r>
  <r>
    <x v="4"/>
    <x v="5"/>
    <x v="7"/>
    <n v="998261"/>
    <n v="0.2112229510118383"/>
  </r>
  <r>
    <x v="5"/>
    <x v="5"/>
    <x v="7"/>
    <n v="1006074"/>
    <n v="0.21115833023405367"/>
  </r>
  <r>
    <x v="0"/>
    <x v="6"/>
    <x v="7"/>
    <n v="2543298"/>
    <n v="0.19377896867571517"/>
  </r>
  <r>
    <x v="1"/>
    <x v="6"/>
    <x v="7"/>
    <n v="2574276"/>
    <n v="0.19590868711645798"/>
  </r>
  <r>
    <x v="2"/>
    <x v="6"/>
    <x v="7"/>
    <n v="2596834"/>
    <n v="0.19707339817920466"/>
  </r>
  <r>
    <x v="3"/>
    <x v="6"/>
    <x v="7"/>
    <n v="2615185"/>
    <n v="0.19955291101157319"/>
  </r>
  <r>
    <x v="4"/>
    <x v="6"/>
    <x v="7"/>
    <n v="2640881"/>
    <n v="0.20042468268709587"/>
  </r>
  <r>
    <x v="5"/>
    <x v="6"/>
    <x v="7"/>
    <n v="2659326"/>
    <n v="0.20072008844791064"/>
  </r>
  <r>
    <x v="0"/>
    <x v="0"/>
    <x v="8"/>
    <n v="36173"/>
    <n v="0.26328316059159196"/>
  </r>
  <r>
    <x v="1"/>
    <x v="0"/>
    <x v="8"/>
    <n v="35966"/>
    <n v="0.26261755943688297"/>
  </r>
  <r>
    <x v="2"/>
    <x v="0"/>
    <x v="8"/>
    <n v="36079"/>
    <n v="0.26141172038024579"/>
  </r>
  <r>
    <x v="3"/>
    <x v="0"/>
    <x v="8"/>
    <n v="36251"/>
    <n v="0.26218872728061737"/>
  </r>
  <r>
    <x v="4"/>
    <x v="0"/>
    <x v="8"/>
    <n v="36189"/>
    <n v="0.25935242518059853"/>
  </r>
  <r>
    <x v="5"/>
    <x v="0"/>
    <x v="8"/>
    <n v="36292"/>
    <n v="0.25705280305981515"/>
  </r>
  <r>
    <x v="0"/>
    <x v="1"/>
    <x v="8"/>
    <n v="38804"/>
    <n v="0.2920206801574341"/>
  </r>
  <r>
    <x v="1"/>
    <x v="1"/>
    <x v="8"/>
    <n v="38637"/>
    <n v="0.29013509150027411"/>
  </r>
  <r>
    <x v="2"/>
    <x v="1"/>
    <x v="8"/>
    <n v="38474"/>
    <n v="0.28790577248305071"/>
  </r>
  <r>
    <x v="3"/>
    <x v="1"/>
    <x v="8"/>
    <n v="38355"/>
    <n v="0.28580263932459521"/>
  </r>
  <r>
    <x v="4"/>
    <x v="1"/>
    <x v="8"/>
    <n v="38198"/>
    <n v="0.28248779766306759"/>
  </r>
  <r>
    <x v="5"/>
    <x v="1"/>
    <x v="8"/>
    <n v="37925"/>
    <n v="0.27954270719698088"/>
  </r>
  <r>
    <x v="0"/>
    <x v="2"/>
    <x v="8"/>
    <n v="29095"/>
    <n v="0.29901441887711583"/>
  </r>
  <r>
    <x v="1"/>
    <x v="2"/>
    <x v="8"/>
    <n v="28983"/>
    <n v="0.2965619564105188"/>
  </r>
  <r>
    <x v="2"/>
    <x v="2"/>
    <x v="8"/>
    <n v="28961"/>
    <n v="0.29401134990812461"/>
  </r>
  <r>
    <x v="3"/>
    <x v="2"/>
    <x v="8"/>
    <n v="28463"/>
    <n v="0.29105652814136124"/>
  </r>
  <r>
    <x v="4"/>
    <x v="2"/>
    <x v="8"/>
    <n v="28380"/>
    <n v="0.28676225408469491"/>
  </r>
  <r>
    <x v="5"/>
    <x v="2"/>
    <x v="8"/>
    <n v="28195"/>
    <n v="0.28375467976329455"/>
  </r>
  <r>
    <x v="0"/>
    <x v="3"/>
    <x v="8"/>
    <n v="36173"/>
    <n v="0.26328316059159196"/>
  </r>
  <r>
    <x v="1"/>
    <x v="3"/>
    <x v="8"/>
    <n v="35966"/>
    <n v="0.26261755943688297"/>
  </r>
  <r>
    <x v="2"/>
    <x v="3"/>
    <x v="8"/>
    <n v="36079"/>
    <n v="0.26141172038024579"/>
  </r>
  <r>
    <x v="3"/>
    <x v="3"/>
    <x v="8"/>
    <n v="36251"/>
    <n v="0.26218872728061737"/>
  </r>
  <r>
    <x v="4"/>
    <x v="3"/>
    <x v="8"/>
    <n v="36189"/>
    <n v="0.25935242518059853"/>
  </r>
  <r>
    <x v="5"/>
    <x v="3"/>
    <x v="8"/>
    <n v="36292"/>
    <n v="0.25705280305981515"/>
  </r>
  <r>
    <x v="0"/>
    <x v="4"/>
    <x v="8"/>
    <n v="140245"/>
    <n v="0.27773047004958729"/>
  </r>
  <r>
    <x v="1"/>
    <x v="4"/>
    <x v="8"/>
    <n v="139552"/>
    <n v="0.27644843632070332"/>
  </r>
  <r>
    <x v="2"/>
    <x v="4"/>
    <x v="8"/>
    <n v="139593"/>
    <n v="0.27469798433198406"/>
  </r>
  <r>
    <x v="3"/>
    <x v="4"/>
    <x v="8"/>
    <n v="139320"/>
    <n v="0.2739720639740108"/>
  </r>
  <r>
    <x v="4"/>
    <x v="4"/>
    <x v="8"/>
    <n v="138956"/>
    <n v="0.27073270999631766"/>
  </r>
  <r>
    <x v="5"/>
    <x v="4"/>
    <x v="8"/>
    <n v="138704"/>
    <n v="0.26807781956776355"/>
  </r>
  <r>
    <x v="0"/>
    <x v="5"/>
    <x v="8"/>
    <n v="1324602"/>
    <n v="0.28118020788114284"/>
  </r>
  <r>
    <x v="1"/>
    <x v="5"/>
    <x v="8"/>
    <n v="1325973"/>
    <n v="0.280943387271607"/>
  </r>
  <r>
    <x v="2"/>
    <x v="5"/>
    <x v="8"/>
    <n v="1322573"/>
    <n v="0.27965849925664638"/>
  </r>
  <r>
    <x v="3"/>
    <x v="5"/>
    <x v="8"/>
    <n v="1316569"/>
    <n v="0.2798210004590822"/>
  </r>
  <r>
    <x v="4"/>
    <x v="5"/>
    <x v="8"/>
    <n v="1312595"/>
    <n v="0.27773316736142539"/>
  </r>
  <r>
    <x v="5"/>
    <x v="5"/>
    <x v="8"/>
    <n v="1313767"/>
    <n v="0.27573801334355325"/>
  </r>
  <r>
    <x v="0"/>
    <x v="6"/>
    <x v="8"/>
    <n v="3836621"/>
    <n v="0.29231983848514448"/>
  </r>
  <r>
    <x v="1"/>
    <x v="6"/>
    <x v="8"/>
    <n v="3821846"/>
    <n v="0.29085180929367577"/>
  </r>
  <r>
    <x v="2"/>
    <x v="6"/>
    <x v="8"/>
    <n v="3799368"/>
    <n v="0.28833354873408484"/>
  </r>
  <r>
    <x v="3"/>
    <x v="6"/>
    <x v="8"/>
    <n v="3756726"/>
    <n v="0.28665872937205716"/>
  </r>
  <r>
    <x v="4"/>
    <x v="6"/>
    <x v="8"/>
    <n v="3733364"/>
    <n v="0.28333661950516781"/>
  </r>
  <r>
    <x v="5"/>
    <x v="6"/>
    <x v="8"/>
    <n v="3709782"/>
    <n v="0.28000620125643372"/>
  </r>
  <r>
    <x v="0"/>
    <x v="0"/>
    <x v="9"/>
    <n v="25395"/>
    <n v="0.18483608943752183"/>
  </r>
  <r>
    <x v="1"/>
    <x v="0"/>
    <x v="9"/>
    <n v="25539"/>
    <n v="0.18648139494129329"/>
  </r>
  <r>
    <x v="2"/>
    <x v="0"/>
    <x v="9"/>
    <n v="25769"/>
    <n v="0.1867102364943195"/>
  </r>
  <r>
    <x v="3"/>
    <x v="0"/>
    <x v="9"/>
    <n v="25473"/>
    <n v="0.18423584039113863"/>
  </r>
  <r>
    <x v="4"/>
    <x v="0"/>
    <x v="9"/>
    <n v="25810"/>
    <n v="0.18497018690517142"/>
  </r>
  <r>
    <x v="5"/>
    <x v="0"/>
    <x v="9"/>
    <n v="26094"/>
    <n v="0.18482133371108828"/>
  </r>
  <r>
    <x v="0"/>
    <x v="1"/>
    <x v="9"/>
    <n v="23596"/>
    <n v="0.17757241441590596"/>
  </r>
  <r>
    <x v="1"/>
    <x v="1"/>
    <x v="9"/>
    <n v="23998"/>
    <n v="0.18020710525722952"/>
  </r>
  <r>
    <x v="2"/>
    <x v="1"/>
    <x v="9"/>
    <n v="24610"/>
    <n v="0.18415971983177934"/>
  </r>
  <r>
    <x v="3"/>
    <x v="1"/>
    <x v="9"/>
    <n v="25179"/>
    <n v="0.1876215527455086"/>
  </r>
  <r>
    <x v="4"/>
    <x v="1"/>
    <x v="9"/>
    <n v="25823"/>
    <n v="0.19097027067001923"/>
  </r>
  <r>
    <x v="5"/>
    <x v="1"/>
    <x v="9"/>
    <n v="26821"/>
    <n v="0.19769584574107379"/>
  </r>
  <r>
    <x v="0"/>
    <x v="2"/>
    <x v="9"/>
    <n v="18762"/>
    <n v="0.19282036525081447"/>
  </r>
  <r>
    <x v="1"/>
    <x v="2"/>
    <x v="9"/>
    <n v="19102"/>
    <n v="0.19545687097104267"/>
  </r>
  <r>
    <x v="2"/>
    <x v="2"/>
    <x v="9"/>
    <n v="19450"/>
    <n v="0.19745591504827265"/>
  </r>
  <r>
    <x v="3"/>
    <x v="2"/>
    <x v="9"/>
    <n v="19592"/>
    <n v="0.20034358638743455"/>
  </r>
  <r>
    <x v="4"/>
    <x v="2"/>
    <x v="9"/>
    <n v="20078"/>
    <n v="0.20287570604342861"/>
  </r>
  <r>
    <x v="5"/>
    <x v="2"/>
    <x v="9"/>
    <n v="20625"/>
    <n v="0.20757014612938288"/>
  </r>
  <r>
    <x v="0"/>
    <x v="3"/>
    <x v="9"/>
    <n v="25395"/>
    <n v="0.18483608943752183"/>
  </r>
  <r>
    <x v="1"/>
    <x v="3"/>
    <x v="9"/>
    <n v="25539"/>
    <n v="0.18648139494129329"/>
  </r>
  <r>
    <x v="2"/>
    <x v="3"/>
    <x v="9"/>
    <n v="25769"/>
    <n v="0.1867102364943195"/>
  </r>
  <r>
    <x v="3"/>
    <x v="3"/>
    <x v="9"/>
    <n v="25473"/>
    <n v="0.18423584039113863"/>
  </r>
  <r>
    <x v="4"/>
    <x v="3"/>
    <x v="9"/>
    <n v="25810"/>
    <n v="0.18497018690517142"/>
  </r>
  <r>
    <x v="5"/>
    <x v="3"/>
    <x v="9"/>
    <n v="26094"/>
    <n v="0.18482133371108828"/>
  </r>
  <r>
    <x v="0"/>
    <x v="4"/>
    <x v="9"/>
    <n v="93148"/>
    <n v="0.18446317390408898"/>
  </r>
  <r>
    <x v="1"/>
    <x v="4"/>
    <x v="9"/>
    <n v="94178"/>
    <n v="0.18656386748890161"/>
  </r>
  <r>
    <x v="2"/>
    <x v="4"/>
    <x v="9"/>
    <n v="95598"/>
    <n v="0.18812245532490177"/>
  </r>
  <r>
    <x v="3"/>
    <x v="4"/>
    <x v="9"/>
    <n v="95717"/>
    <n v="0.18822698856876538"/>
  </r>
  <r>
    <x v="4"/>
    <x v="4"/>
    <x v="9"/>
    <n v="97521"/>
    <n v="0.19000348751799773"/>
  </r>
  <r>
    <x v="5"/>
    <x v="4"/>
    <x v="9"/>
    <n v="99634"/>
    <n v="0.19256593519159185"/>
  </r>
  <r>
    <x v="0"/>
    <x v="5"/>
    <x v="9"/>
    <n v="918322"/>
    <n v="0.19493702324307743"/>
  </r>
  <r>
    <x v="1"/>
    <x v="5"/>
    <x v="9"/>
    <n v="925892"/>
    <n v="0.19617536309388106"/>
  </r>
  <r>
    <x v="2"/>
    <x v="5"/>
    <x v="9"/>
    <n v="932511"/>
    <n v="0.19717976005885085"/>
  </r>
  <r>
    <x v="3"/>
    <x v="5"/>
    <x v="9"/>
    <n v="927651"/>
    <n v="0.19716112934215224"/>
  </r>
  <r>
    <x v="4"/>
    <x v="5"/>
    <x v="9"/>
    <n v="938622"/>
    <n v="0.19860388087347267"/>
  </r>
  <r>
    <x v="5"/>
    <x v="5"/>
    <x v="9"/>
    <n v="955175"/>
    <n v="0.20047547007607017"/>
  </r>
  <r>
    <x v="0"/>
    <x v="6"/>
    <x v="9"/>
    <n v="2695104"/>
    <n v="0.20534537187297544"/>
  </r>
  <r>
    <x v="1"/>
    <x v="6"/>
    <x v="9"/>
    <n v="2724063"/>
    <n v="0.20730784342957781"/>
  </r>
  <r>
    <x v="2"/>
    <x v="6"/>
    <x v="9"/>
    <n v="2754695"/>
    <n v="0.20905344916050245"/>
  </r>
  <r>
    <x v="3"/>
    <x v="6"/>
    <x v="9"/>
    <n v="2759268"/>
    <n v="0.21054723151940741"/>
  </r>
  <r>
    <x v="4"/>
    <x v="6"/>
    <x v="9"/>
    <n v="2801216"/>
    <n v="0.21259300511382981"/>
  </r>
  <r>
    <x v="5"/>
    <x v="6"/>
    <x v="9"/>
    <n v="2858820"/>
    <n v="0.21577745761770312"/>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0">
  <r>
    <x v="0"/>
    <x v="0"/>
    <x v="0"/>
    <n v="235886"/>
    <m/>
  </r>
  <r>
    <x v="1"/>
    <x v="0"/>
    <x v="0"/>
    <n v="124234"/>
    <m/>
  </r>
  <r>
    <x v="2"/>
    <x v="0"/>
    <x v="0"/>
    <n v="127173"/>
    <m/>
  </r>
  <r>
    <x v="3"/>
    <x v="0"/>
    <x v="0"/>
    <n v="235544"/>
    <m/>
  </r>
  <r>
    <x v="4"/>
    <x v="0"/>
    <x v="0"/>
    <n v="284197"/>
    <m/>
  </r>
  <r>
    <x v="5"/>
    <x v="0"/>
    <x v="0"/>
    <n v="293228"/>
    <m/>
  </r>
  <r>
    <x v="0"/>
    <x v="1"/>
    <x v="0"/>
    <n v="376559"/>
    <m/>
  </r>
  <r>
    <x v="1"/>
    <x v="1"/>
    <x v="0"/>
    <n v="242005"/>
    <m/>
  </r>
  <r>
    <x v="2"/>
    <x v="1"/>
    <x v="0"/>
    <n v="234469"/>
    <m/>
  </r>
  <r>
    <x v="3"/>
    <x v="1"/>
    <x v="0"/>
    <n v="320248"/>
    <m/>
  </r>
  <r>
    <x v="4"/>
    <x v="1"/>
    <x v="0"/>
    <n v="335027"/>
    <m/>
  </r>
  <r>
    <x v="5"/>
    <x v="1"/>
    <x v="0"/>
    <n v="340672"/>
    <m/>
  </r>
  <r>
    <x v="0"/>
    <x v="2"/>
    <x v="0"/>
    <n v="61977"/>
    <m/>
  </r>
  <r>
    <x v="1"/>
    <x v="2"/>
    <x v="0"/>
    <n v="36822"/>
    <m/>
  </r>
  <r>
    <x v="2"/>
    <x v="2"/>
    <x v="0"/>
    <n v="39110"/>
    <m/>
  </r>
  <r>
    <x v="3"/>
    <x v="2"/>
    <x v="0"/>
    <n v="54108"/>
    <m/>
  </r>
  <r>
    <x v="4"/>
    <x v="2"/>
    <x v="0"/>
    <n v="60991"/>
    <m/>
  </r>
  <r>
    <x v="5"/>
    <x v="2"/>
    <x v="0"/>
    <n v="58357"/>
    <m/>
  </r>
  <r>
    <x v="0"/>
    <x v="3"/>
    <x v="0"/>
    <n v="125122"/>
    <m/>
  </r>
  <r>
    <x v="1"/>
    <x v="3"/>
    <x v="0"/>
    <n v="66865"/>
    <m/>
  </r>
  <r>
    <x v="2"/>
    <x v="3"/>
    <x v="0"/>
    <n v="71432"/>
    <m/>
  </r>
  <r>
    <x v="3"/>
    <x v="3"/>
    <x v="0"/>
    <n v="112077"/>
    <m/>
  </r>
  <r>
    <x v="4"/>
    <x v="3"/>
    <x v="0"/>
    <n v="124048"/>
    <m/>
  </r>
  <r>
    <x v="5"/>
    <x v="3"/>
    <x v="0"/>
    <n v="118731"/>
    <m/>
  </r>
  <r>
    <x v="0"/>
    <x v="4"/>
    <x v="0"/>
    <n v="799544"/>
    <m/>
  </r>
  <r>
    <x v="1"/>
    <x v="4"/>
    <x v="0"/>
    <n v="469926"/>
    <m/>
  </r>
  <r>
    <x v="2"/>
    <x v="4"/>
    <x v="0"/>
    <n v="472184"/>
    <m/>
  </r>
  <r>
    <x v="3"/>
    <x v="4"/>
    <x v="0"/>
    <n v="721977"/>
    <m/>
  </r>
  <r>
    <x v="4"/>
    <x v="4"/>
    <x v="0"/>
    <n v="804263"/>
    <m/>
  </r>
  <r>
    <x v="5"/>
    <x v="4"/>
    <x v="0"/>
    <n v="810988"/>
    <m/>
  </r>
  <r>
    <x v="0"/>
    <x v="5"/>
    <x v="0"/>
    <n v="12646010"/>
    <m/>
  </r>
  <r>
    <x v="1"/>
    <x v="5"/>
    <x v="0"/>
    <n v="6792464"/>
    <m/>
  </r>
  <r>
    <x v="2"/>
    <x v="5"/>
    <x v="0"/>
    <n v="6790657"/>
    <m/>
  </r>
  <r>
    <x v="3"/>
    <x v="5"/>
    <x v="0"/>
    <n v="11473408"/>
    <m/>
  </r>
  <r>
    <x v="4"/>
    <x v="5"/>
    <x v="0"/>
    <n v="12877727"/>
    <m/>
  </r>
  <r>
    <x v="5"/>
    <x v="5"/>
    <x v="0"/>
    <n v="13497260"/>
    <m/>
  </r>
  <r>
    <x v="0"/>
    <x v="6"/>
    <x v="0"/>
    <n v="29940820"/>
    <m/>
  </r>
  <r>
    <x v="1"/>
    <x v="6"/>
    <x v="0"/>
    <n v="16946269"/>
    <m/>
  </r>
  <r>
    <x v="2"/>
    <x v="6"/>
    <x v="0"/>
    <n v="16903489"/>
    <m/>
  </r>
  <r>
    <x v="3"/>
    <x v="6"/>
    <x v="0"/>
    <n v="27124727"/>
    <m/>
  </r>
  <r>
    <x v="4"/>
    <x v="6"/>
    <x v="0"/>
    <n v="30002066"/>
    <m/>
  </r>
  <r>
    <x v="5"/>
    <x v="6"/>
    <x v="0"/>
    <n v="30974745"/>
    <m/>
  </r>
  <r>
    <x v="0"/>
    <x v="0"/>
    <x v="1"/>
    <n v="98105"/>
    <m/>
  </r>
  <r>
    <x v="1"/>
    <x v="0"/>
    <x v="1"/>
    <n v="35106"/>
    <m/>
  </r>
  <r>
    <x v="2"/>
    <x v="0"/>
    <x v="1"/>
    <n v="33655"/>
    <m/>
  </r>
  <r>
    <x v="3"/>
    <x v="0"/>
    <x v="1"/>
    <n v="85563"/>
    <m/>
  </r>
  <r>
    <x v="4"/>
    <x v="0"/>
    <x v="1"/>
    <n v="105393"/>
    <m/>
  </r>
  <r>
    <x v="5"/>
    <x v="0"/>
    <x v="1"/>
    <n v="109899"/>
    <m/>
  </r>
  <r>
    <x v="0"/>
    <x v="1"/>
    <x v="1"/>
    <n v="86270"/>
    <m/>
  </r>
  <r>
    <x v="1"/>
    <x v="1"/>
    <x v="1"/>
    <n v="24809"/>
    <m/>
  </r>
  <r>
    <x v="2"/>
    <x v="1"/>
    <x v="1"/>
    <n v="26885"/>
    <m/>
  </r>
  <r>
    <x v="3"/>
    <x v="1"/>
    <x v="1"/>
    <n v="66690"/>
    <m/>
  </r>
  <r>
    <x v="4"/>
    <x v="1"/>
    <x v="1"/>
    <n v="80281"/>
    <m/>
  </r>
  <r>
    <x v="5"/>
    <x v="1"/>
    <x v="1"/>
    <n v="83737"/>
    <m/>
  </r>
  <r>
    <x v="0"/>
    <x v="2"/>
    <x v="1"/>
    <n v="9416"/>
    <m/>
  </r>
  <r>
    <x v="1"/>
    <x v="2"/>
    <x v="1"/>
    <n v="4399"/>
    <m/>
  </r>
  <r>
    <x v="2"/>
    <x v="2"/>
    <x v="1"/>
    <n v="4047"/>
    <m/>
  </r>
  <r>
    <x v="3"/>
    <x v="2"/>
    <x v="1"/>
    <n v="6841"/>
    <m/>
  </r>
  <r>
    <x v="4"/>
    <x v="2"/>
    <x v="1"/>
    <n v="9040"/>
    <m/>
  </r>
  <r>
    <x v="5"/>
    <x v="2"/>
    <x v="1"/>
    <n v="7839"/>
    <m/>
  </r>
  <r>
    <x v="0"/>
    <x v="3"/>
    <x v="1"/>
    <n v="40195"/>
    <m/>
  </r>
  <r>
    <x v="1"/>
    <x v="3"/>
    <x v="1"/>
    <n v="16430"/>
    <m/>
  </r>
  <r>
    <x v="2"/>
    <x v="3"/>
    <x v="1"/>
    <n v="15511"/>
    <m/>
  </r>
  <r>
    <x v="3"/>
    <x v="3"/>
    <x v="1"/>
    <n v="36466"/>
    <m/>
  </r>
  <r>
    <x v="4"/>
    <x v="3"/>
    <x v="1"/>
    <n v="37512"/>
    <m/>
  </r>
  <r>
    <x v="5"/>
    <x v="3"/>
    <x v="1"/>
    <n v="33994"/>
    <m/>
  </r>
  <r>
    <x v="0"/>
    <x v="4"/>
    <x v="1"/>
    <n v="233986"/>
    <m/>
  </r>
  <r>
    <x v="1"/>
    <x v="4"/>
    <x v="1"/>
    <n v="80744"/>
    <m/>
  </r>
  <r>
    <x v="2"/>
    <x v="4"/>
    <x v="1"/>
    <n v="80098"/>
    <m/>
  </r>
  <r>
    <x v="3"/>
    <x v="4"/>
    <x v="1"/>
    <n v="195560"/>
    <m/>
  </r>
  <r>
    <x v="4"/>
    <x v="4"/>
    <x v="1"/>
    <n v="232226"/>
    <m/>
  </r>
  <r>
    <x v="5"/>
    <x v="4"/>
    <x v="1"/>
    <n v="235469"/>
    <m/>
  </r>
  <r>
    <x v="0"/>
    <x v="5"/>
    <x v="1"/>
    <n v="6203785"/>
    <m/>
  </r>
  <r>
    <x v="1"/>
    <x v="5"/>
    <x v="1"/>
    <n v="1616762"/>
    <m/>
  </r>
  <r>
    <x v="2"/>
    <x v="5"/>
    <x v="1"/>
    <n v="1489585"/>
    <m/>
  </r>
  <r>
    <x v="3"/>
    <x v="5"/>
    <x v="1"/>
    <n v="4312759"/>
    <m/>
  </r>
  <r>
    <x v="4"/>
    <x v="5"/>
    <x v="1"/>
    <n v="5415936"/>
    <m/>
  </r>
  <r>
    <x v="5"/>
    <x v="5"/>
    <x v="1"/>
    <n v="5983286"/>
    <m/>
  </r>
  <r>
    <x v="0"/>
    <x v="6"/>
    <x v="1"/>
    <n v="10070099"/>
    <m/>
  </r>
  <r>
    <x v="1"/>
    <x v="6"/>
    <x v="1"/>
    <n v="2885886"/>
    <m/>
  </r>
  <r>
    <x v="2"/>
    <x v="6"/>
    <x v="1"/>
    <n v="2647334"/>
    <m/>
  </r>
  <r>
    <x v="3"/>
    <x v="6"/>
    <x v="1"/>
    <n v="7089293"/>
    <m/>
  </r>
  <r>
    <x v="4"/>
    <x v="6"/>
    <x v="1"/>
    <n v="8854855"/>
    <m/>
  </r>
  <r>
    <x v="5"/>
    <x v="6"/>
    <x v="1"/>
    <n v="9641538"/>
    <m/>
  </r>
  <r>
    <x v="0"/>
    <x v="0"/>
    <x v="2"/>
    <n v="333991"/>
    <m/>
  </r>
  <r>
    <x v="1"/>
    <x v="0"/>
    <x v="2"/>
    <n v="159340"/>
    <m/>
  </r>
  <r>
    <x v="2"/>
    <x v="0"/>
    <x v="2"/>
    <n v="160828"/>
    <m/>
  </r>
  <r>
    <x v="3"/>
    <x v="0"/>
    <x v="2"/>
    <n v="321107"/>
    <m/>
  </r>
  <r>
    <x v="4"/>
    <x v="0"/>
    <x v="2"/>
    <n v="389590"/>
    <m/>
  </r>
  <r>
    <x v="5"/>
    <x v="0"/>
    <x v="2"/>
    <n v="403127"/>
    <m/>
  </r>
  <r>
    <x v="0"/>
    <x v="1"/>
    <x v="2"/>
    <n v="462829"/>
    <m/>
  </r>
  <r>
    <x v="1"/>
    <x v="1"/>
    <x v="2"/>
    <n v="266814"/>
    <m/>
  </r>
  <r>
    <x v="2"/>
    <x v="1"/>
    <x v="2"/>
    <n v="261354"/>
    <m/>
  </r>
  <r>
    <x v="3"/>
    <x v="1"/>
    <x v="2"/>
    <n v="386938"/>
    <m/>
  </r>
  <r>
    <x v="4"/>
    <x v="1"/>
    <x v="2"/>
    <n v="415308"/>
    <m/>
  </r>
  <r>
    <x v="5"/>
    <x v="1"/>
    <x v="2"/>
    <n v="424409"/>
    <m/>
  </r>
  <r>
    <x v="0"/>
    <x v="2"/>
    <x v="2"/>
    <n v="71393"/>
    <m/>
  </r>
  <r>
    <x v="1"/>
    <x v="2"/>
    <x v="2"/>
    <n v="41221"/>
    <m/>
  </r>
  <r>
    <x v="2"/>
    <x v="2"/>
    <x v="2"/>
    <n v="43157"/>
    <m/>
  </r>
  <r>
    <x v="3"/>
    <x v="2"/>
    <x v="2"/>
    <n v="60949"/>
    <m/>
  </r>
  <r>
    <x v="4"/>
    <x v="2"/>
    <x v="2"/>
    <n v="70031"/>
    <m/>
  </r>
  <r>
    <x v="5"/>
    <x v="2"/>
    <x v="2"/>
    <n v="66196"/>
    <m/>
  </r>
  <r>
    <x v="0"/>
    <x v="3"/>
    <x v="2"/>
    <n v="165317"/>
    <m/>
  </r>
  <r>
    <x v="1"/>
    <x v="3"/>
    <x v="2"/>
    <n v="83295"/>
    <m/>
  </r>
  <r>
    <x v="2"/>
    <x v="3"/>
    <x v="2"/>
    <n v="86943"/>
    <m/>
  </r>
  <r>
    <x v="3"/>
    <x v="3"/>
    <x v="2"/>
    <n v="148543"/>
    <m/>
  </r>
  <r>
    <x v="4"/>
    <x v="3"/>
    <x v="2"/>
    <n v="161560"/>
    <m/>
  </r>
  <r>
    <x v="5"/>
    <x v="3"/>
    <x v="2"/>
    <n v="152725"/>
    <m/>
  </r>
  <r>
    <x v="0"/>
    <x v="4"/>
    <x v="2"/>
    <n v="1033530"/>
    <m/>
  </r>
  <r>
    <x v="1"/>
    <x v="4"/>
    <x v="2"/>
    <n v="550670"/>
    <m/>
  </r>
  <r>
    <x v="2"/>
    <x v="4"/>
    <x v="2"/>
    <n v="552282"/>
    <m/>
  </r>
  <r>
    <x v="3"/>
    <x v="4"/>
    <x v="2"/>
    <n v="917537"/>
    <m/>
  </r>
  <r>
    <x v="4"/>
    <x v="4"/>
    <x v="2"/>
    <n v="1036489"/>
    <m/>
  </r>
  <r>
    <x v="5"/>
    <x v="4"/>
    <x v="2"/>
    <n v="1046457"/>
    <m/>
  </r>
  <r>
    <x v="0"/>
    <x v="5"/>
    <x v="2"/>
    <n v="18849795"/>
    <m/>
  </r>
  <r>
    <x v="1"/>
    <x v="5"/>
    <x v="2"/>
    <n v="8409226"/>
    <m/>
  </r>
  <r>
    <x v="2"/>
    <x v="5"/>
    <x v="2"/>
    <n v="8280242"/>
    <m/>
  </r>
  <r>
    <x v="3"/>
    <x v="5"/>
    <x v="2"/>
    <n v="15786167"/>
    <m/>
  </r>
  <r>
    <x v="4"/>
    <x v="5"/>
    <x v="2"/>
    <n v="18293663"/>
    <m/>
  </r>
  <r>
    <x v="5"/>
    <x v="5"/>
    <x v="2"/>
    <n v="19480546"/>
    <m/>
  </r>
  <r>
    <x v="0"/>
    <x v="6"/>
    <x v="2"/>
    <n v="40010919"/>
    <m/>
  </r>
  <r>
    <x v="1"/>
    <x v="6"/>
    <x v="2"/>
    <n v="19832155"/>
    <m/>
  </r>
  <r>
    <x v="2"/>
    <x v="6"/>
    <x v="2"/>
    <n v="19550823"/>
    <m/>
  </r>
  <r>
    <x v="3"/>
    <x v="6"/>
    <x v="2"/>
    <n v="34214020"/>
    <m/>
  </r>
  <r>
    <x v="4"/>
    <x v="6"/>
    <x v="2"/>
    <n v="38856921"/>
    <m/>
  </r>
  <r>
    <x v="5"/>
    <x v="6"/>
    <x v="2"/>
    <n v="40616283"/>
    <m/>
  </r>
  <r>
    <x v="0"/>
    <x v="0"/>
    <x v="3"/>
    <m/>
    <n v="0.35395251988354914"/>
  </r>
  <r>
    <x v="1"/>
    <x v="0"/>
    <x v="3"/>
    <m/>
    <n v="-52.292127632181703"/>
  </r>
  <r>
    <x v="2"/>
    <x v="0"/>
    <x v="3"/>
    <m/>
    <n v="0.93385214007781769"/>
  </r>
  <r>
    <x v="3"/>
    <x v="0"/>
    <x v="3"/>
    <m/>
    <n v="99.658641530081837"/>
  </r>
  <r>
    <x v="4"/>
    <x v="0"/>
    <x v="3"/>
    <m/>
    <n v="21.327158859819306"/>
  </r>
  <r>
    <x v="5"/>
    <x v="0"/>
    <x v="3"/>
    <m/>
    <n v="3.5000000000000003E-2"/>
  </r>
  <r>
    <x v="0"/>
    <x v="1"/>
    <x v="3"/>
    <m/>
    <n v="0.89443371424335893"/>
  </r>
  <r>
    <x v="1"/>
    <x v="1"/>
    <x v="3"/>
    <m/>
    <n v="-42.351494828543593"/>
  </r>
  <r>
    <x v="2"/>
    <x v="1"/>
    <x v="3"/>
    <m/>
    <n v="-2.0463693809170458"/>
  </r>
  <r>
    <x v="3"/>
    <x v="1"/>
    <x v="3"/>
    <m/>
    <n v="48.051302065397891"/>
  </r>
  <r>
    <x v="4"/>
    <x v="1"/>
    <x v="3"/>
    <m/>
    <n v="7.3319239774847667"/>
  </r>
  <r>
    <x v="5"/>
    <x v="1"/>
    <x v="3"/>
    <m/>
    <n v="2.1999999999999999E-2"/>
  </r>
  <r>
    <x v="0"/>
    <x v="2"/>
    <x v="3"/>
    <m/>
    <n v="4.1139240506329111"/>
  </r>
  <r>
    <x v="1"/>
    <x v="2"/>
    <x v="3"/>
    <m/>
    <n v="-42.26184639950695"/>
  </r>
  <r>
    <x v="2"/>
    <x v="2"/>
    <x v="3"/>
    <m/>
    <n v="4.6966352102083997"/>
  </r>
  <r>
    <x v="3"/>
    <x v="2"/>
    <x v="3"/>
    <m/>
    <n v="41.226220543596639"/>
  </r>
  <r>
    <x v="4"/>
    <x v="2"/>
    <x v="3"/>
    <m/>
    <n v="14.900982788889072"/>
  </r>
  <r>
    <x v="5"/>
    <x v="2"/>
    <x v="3"/>
    <m/>
    <n v="-5.5E-2"/>
  </r>
  <r>
    <x v="0"/>
    <x v="3"/>
    <x v="3"/>
    <m/>
    <n v="6.4452986665121337"/>
  </r>
  <r>
    <x v="1"/>
    <x v="3"/>
    <x v="3"/>
    <m/>
    <n v="-49.614982125250279"/>
  </r>
  <r>
    <x v="2"/>
    <x v="3"/>
    <x v="3"/>
    <m/>
    <n v="4.3796146227264465"/>
  </r>
  <r>
    <x v="3"/>
    <x v="3"/>
    <x v="3"/>
    <m/>
    <n v="70.851017333195315"/>
  </r>
  <r>
    <x v="4"/>
    <x v="3"/>
    <x v="3"/>
    <m/>
    <n v="8.7631190968271877"/>
  </r>
  <r>
    <x v="5"/>
    <x v="3"/>
    <x v="3"/>
    <m/>
    <n v="-5.5E-2"/>
  </r>
  <r>
    <x v="0"/>
    <x v="4"/>
    <x v="3"/>
    <m/>
    <n v="1.7836989298988248"/>
  </r>
  <r>
    <x v="1"/>
    <x v="4"/>
    <x v="3"/>
    <m/>
    <n v="-46.719495321858098"/>
  </r>
  <r>
    <x v="2"/>
    <x v="4"/>
    <x v="3"/>
    <m/>
    <n v="0.29273430548242274"/>
  </r>
  <r>
    <x v="3"/>
    <x v="4"/>
    <x v="3"/>
    <m/>
    <n v="66.135597394084897"/>
  </r>
  <r>
    <x v="4"/>
    <x v="4"/>
    <x v="3"/>
    <m/>
    <n v="12.964272830414458"/>
  </r>
  <r>
    <x v="5"/>
    <x v="4"/>
    <x v="3"/>
    <m/>
    <n v="0.01"/>
  </r>
  <r>
    <x v="0"/>
    <x v="5"/>
    <x v="3"/>
    <m/>
    <n v="3.0596247692204814"/>
  </r>
  <r>
    <x v="1"/>
    <x v="5"/>
    <x v="3"/>
    <m/>
    <n v="-55.388236317689397"/>
  </r>
  <r>
    <x v="2"/>
    <x v="5"/>
    <x v="3"/>
    <m/>
    <n v="-1.5338391428652343"/>
  </r>
  <r>
    <x v="3"/>
    <x v="5"/>
    <x v="3"/>
    <m/>
    <n v="90.648618723945518"/>
  </r>
  <r>
    <x v="4"/>
    <x v="5"/>
    <x v="3"/>
    <m/>
    <n v="15.884134508395853"/>
  </r>
  <r>
    <x v="5"/>
    <x v="5"/>
    <x v="3"/>
    <m/>
    <n v="6.5000000000000002E-2"/>
  </r>
  <r>
    <x v="0"/>
    <x v="6"/>
    <x v="3"/>
    <m/>
    <n v="2.2846140912647694"/>
  </r>
  <r>
    <x v="1"/>
    <x v="6"/>
    <x v="3"/>
    <m/>
    <n v="-50.433143012786083"/>
  </r>
  <r>
    <x v="2"/>
    <x v="6"/>
    <x v="3"/>
    <m/>
    <n v="-1.4185649517160392"/>
  </r>
  <r>
    <x v="3"/>
    <x v="6"/>
    <x v="3"/>
    <m/>
    <n v="75.000407911216826"/>
  </r>
  <r>
    <x v="4"/>
    <x v="6"/>
    <x v="3"/>
    <m/>
    <n v="13.57017094161983"/>
  </r>
  <r>
    <x v="5"/>
    <x v="6"/>
    <x v="3"/>
    <m/>
    <n v="4.4999999999999998E-2"/>
  </r>
  <r>
    <x v="0"/>
    <x v="0"/>
    <x v="4"/>
    <n v="392484"/>
    <m/>
  </r>
  <r>
    <x v="1"/>
    <x v="0"/>
    <x v="4"/>
    <n v="223060"/>
    <m/>
  </r>
  <r>
    <x v="2"/>
    <x v="0"/>
    <x v="4"/>
    <n v="231821"/>
    <m/>
  </r>
  <r>
    <x v="3"/>
    <x v="0"/>
    <x v="4"/>
    <n v="394466"/>
    <m/>
  </r>
  <r>
    <x v="4"/>
    <x v="0"/>
    <x v="4"/>
    <n v="464532"/>
    <m/>
  </r>
  <r>
    <x v="5"/>
    <x v="0"/>
    <x v="4"/>
    <n v="471265"/>
    <m/>
  </r>
  <r>
    <x v="0"/>
    <x v="1"/>
    <x v="4"/>
    <n v="755088"/>
    <m/>
  </r>
  <r>
    <x v="1"/>
    <x v="1"/>
    <x v="4"/>
    <n v="544152"/>
    <m/>
  </r>
  <r>
    <x v="2"/>
    <x v="1"/>
    <x v="4"/>
    <n v="545581"/>
    <m/>
  </r>
  <r>
    <x v="3"/>
    <x v="1"/>
    <x v="4"/>
    <n v="675193"/>
    <m/>
  </r>
  <r>
    <x v="4"/>
    <x v="1"/>
    <x v="4"/>
    <n v="707949"/>
    <m/>
  </r>
  <r>
    <x v="5"/>
    <x v="1"/>
    <x v="4"/>
    <n v="697532"/>
    <m/>
  </r>
  <r>
    <x v="0"/>
    <x v="2"/>
    <x v="4"/>
    <n v="135655"/>
    <m/>
  </r>
  <r>
    <x v="1"/>
    <x v="2"/>
    <x v="4"/>
    <n v="93437"/>
    <m/>
  </r>
  <r>
    <x v="2"/>
    <x v="2"/>
    <x v="4"/>
    <n v="99314"/>
    <m/>
  </r>
  <r>
    <x v="3"/>
    <x v="2"/>
    <x v="4"/>
    <n v="131764"/>
    <m/>
  </r>
  <r>
    <x v="4"/>
    <x v="2"/>
    <x v="4"/>
    <n v="145166"/>
    <m/>
  </r>
  <r>
    <x v="5"/>
    <x v="2"/>
    <x v="4"/>
    <n v="140795"/>
    <m/>
  </r>
  <r>
    <x v="0"/>
    <x v="3"/>
    <x v="4"/>
    <n v="228188"/>
    <m/>
  </r>
  <r>
    <x v="1"/>
    <x v="3"/>
    <x v="4"/>
    <n v="153891"/>
    <m/>
  </r>
  <r>
    <x v="2"/>
    <x v="3"/>
    <x v="4"/>
    <n v="157909"/>
    <m/>
  </r>
  <r>
    <x v="3"/>
    <x v="3"/>
    <x v="4"/>
    <n v="218317"/>
    <m/>
  </r>
  <r>
    <x v="4"/>
    <x v="3"/>
    <x v="4"/>
    <n v="236738"/>
    <m/>
  </r>
  <r>
    <x v="5"/>
    <x v="3"/>
    <x v="4"/>
    <n v="222704"/>
    <m/>
  </r>
  <r>
    <x v="0"/>
    <x v="4"/>
    <x v="4"/>
    <n v="1511415"/>
    <m/>
  </r>
  <r>
    <x v="1"/>
    <x v="4"/>
    <x v="4"/>
    <n v="1014540"/>
    <m/>
  </r>
  <r>
    <x v="2"/>
    <x v="4"/>
    <x v="4"/>
    <n v="1034625"/>
    <m/>
  </r>
  <r>
    <x v="3"/>
    <x v="4"/>
    <x v="4"/>
    <n v="1419740"/>
    <m/>
  </r>
  <r>
    <x v="4"/>
    <x v="4"/>
    <x v="4"/>
    <n v="1554385"/>
    <m/>
  </r>
  <r>
    <x v="5"/>
    <x v="4"/>
    <x v="4"/>
    <n v="1532296"/>
    <m/>
  </r>
  <r>
    <x v="0"/>
    <x v="5"/>
    <x v="4"/>
    <n v="31129616"/>
    <m/>
  </r>
  <r>
    <x v="1"/>
    <x v="5"/>
    <x v="4"/>
    <n v="20588108"/>
    <m/>
  </r>
  <r>
    <x v="2"/>
    <x v="5"/>
    <x v="4"/>
    <n v="21077420"/>
    <m/>
  </r>
  <r>
    <x v="3"/>
    <x v="5"/>
    <x v="4"/>
    <n v="30390944"/>
    <m/>
  </r>
  <r>
    <x v="4"/>
    <x v="5"/>
    <x v="4"/>
    <n v="32248144"/>
    <m/>
  </r>
  <r>
    <x v="5"/>
    <x v="5"/>
    <x v="4"/>
    <n v="33161410"/>
    <m/>
  </r>
  <r>
    <x v="0"/>
    <x v="6"/>
    <x v="4"/>
    <n v="80012343"/>
    <m/>
  </r>
  <r>
    <x v="1"/>
    <x v="6"/>
    <x v="4"/>
    <n v="52911199"/>
    <m/>
  </r>
  <r>
    <x v="2"/>
    <x v="6"/>
    <x v="4"/>
    <n v="54124668"/>
    <m/>
  </r>
  <r>
    <x v="3"/>
    <x v="6"/>
    <x v="4"/>
    <n v="76066974"/>
    <m/>
  </r>
  <r>
    <x v="4"/>
    <x v="6"/>
    <x v="4"/>
    <n v="80710519"/>
    <m/>
  </r>
  <r>
    <x v="5"/>
    <x v="6"/>
    <x v="4"/>
    <n v="81962506"/>
    <m/>
  </r>
  <r>
    <x v="0"/>
    <x v="0"/>
    <x v="5"/>
    <n v="166083"/>
    <m/>
  </r>
  <r>
    <x v="1"/>
    <x v="0"/>
    <x v="5"/>
    <n v="60971"/>
    <m/>
  </r>
  <r>
    <x v="2"/>
    <x v="0"/>
    <x v="5"/>
    <n v="63000"/>
    <m/>
  </r>
  <r>
    <x v="3"/>
    <x v="0"/>
    <x v="5"/>
    <n v="144285"/>
    <m/>
  </r>
  <r>
    <x v="4"/>
    <x v="0"/>
    <x v="5"/>
    <n v="182265"/>
    <m/>
  </r>
  <r>
    <x v="5"/>
    <x v="0"/>
    <x v="5"/>
    <n v="181237"/>
    <m/>
  </r>
  <r>
    <x v="0"/>
    <x v="1"/>
    <x v="5"/>
    <n v="153576"/>
    <m/>
  </r>
  <r>
    <x v="1"/>
    <x v="1"/>
    <x v="5"/>
    <n v="60707"/>
    <m/>
  </r>
  <r>
    <x v="2"/>
    <x v="1"/>
    <x v="5"/>
    <n v="65375"/>
    <m/>
  </r>
  <r>
    <x v="3"/>
    <x v="1"/>
    <x v="5"/>
    <n v="116215"/>
    <m/>
  </r>
  <r>
    <x v="4"/>
    <x v="1"/>
    <x v="5"/>
    <n v="135944"/>
    <m/>
  </r>
  <r>
    <x v="5"/>
    <x v="1"/>
    <x v="5"/>
    <n v="138742"/>
    <m/>
  </r>
  <r>
    <x v="0"/>
    <x v="2"/>
    <x v="5"/>
    <n v="31650"/>
    <m/>
  </r>
  <r>
    <x v="1"/>
    <x v="2"/>
    <x v="5"/>
    <n v="19643"/>
    <m/>
  </r>
  <r>
    <x v="2"/>
    <x v="2"/>
    <x v="5"/>
    <n v="16225"/>
    <m/>
  </r>
  <r>
    <x v="3"/>
    <x v="2"/>
    <x v="5"/>
    <n v="21497"/>
    <m/>
  </r>
  <r>
    <x v="4"/>
    <x v="2"/>
    <x v="5"/>
    <n v="23160"/>
    <m/>
  </r>
  <r>
    <x v="5"/>
    <x v="2"/>
    <x v="5"/>
    <n v="17389"/>
    <m/>
  </r>
  <r>
    <x v="0"/>
    <x v="3"/>
    <x v="5"/>
    <n v="74812"/>
    <m/>
  </r>
  <r>
    <x v="1"/>
    <x v="3"/>
    <x v="5"/>
    <n v="41328"/>
    <m/>
  </r>
  <r>
    <x v="2"/>
    <x v="3"/>
    <x v="5"/>
    <n v="35675"/>
    <m/>
  </r>
  <r>
    <x v="3"/>
    <x v="3"/>
    <x v="5"/>
    <n v="65457"/>
    <m/>
  </r>
  <r>
    <x v="4"/>
    <x v="3"/>
    <x v="5"/>
    <n v="79298"/>
    <m/>
  </r>
  <r>
    <x v="5"/>
    <x v="3"/>
    <x v="5"/>
    <n v="67148"/>
    <m/>
  </r>
  <r>
    <x v="0"/>
    <x v="4"/>
    <x v="5"/>
    <n v="426121"/>
    <m/>
  </r>
  <r>
    <x v="1"/>
    <x v="4"/>
    <x v="5"/>
    <n v="182649"/>
    <m/>
  </r>
  <r>
    <x v="2"/>
    <x v="4"/>
    <x v="5"/>
    <n v="180275"/>
    <m/>
  </r>
  <r>
    <x v="3"/>
    <x v="4"/>
    <x v="5"/>
    <n v="347454"/>
    <m/>
  </r>
  <r>
    <x v="4"/>
    <x v="4"/>
    <x v="5"/>
    <n v="420667"/>
    <m/>
  </r>
  <r>
    <x v="5"/>
    <x v="4"/>
    <x v="5"/>
    <n v="404516"/>
    <m/>
  </r>
  <r>
    <x v="0"/>
    <x v="5"/>
    <x v="5"/>
    <n v="13343780"/>
    <m/>
  </r>
  <r>
    <x v="1"/>
    <x v="5"/>
    <x v="5"/>
    <n v="4011723"/>
    <m/>
  </r>
  <r>
    <x v="2"/>
    <x v="5"/>
    <x v="5"/>
    <n v="3968637"/>
    <m/>
  </r>
  <r>
    <x v="3"/>
    <x v="5"/>
    <x v="5"/>
    <n v="10090512"/>
    <m/>
  </r>
  <r>
    <x v="4"/>
    <x v="5"/>
    <x v="5"/>
    <n v="12231925"/>
    <m/>
  </r>
  <r>
    <x v="5"/>
    <x v="5"/>
    <x v="5"/>
    <n v="13246318"/>
    <m/>
  </r>
  <r>
    <x v="0"/>
    <x v="6"/>
    <x v="5"/>
    <n v="20899137"/>
    <m/>
  </r>
  <r>
    <x v="1"/>
    <x v="6"/>
    <x v="5"/>
    <n v="7051228"/>
    <m/>
  </r>
  <r>
    <x v="2"/>
    <x v="6"/>
    <x v="5"/>
    <n v="6845145"/>
    <m/>
  </r>
  <r>
    <x v="3"/>
    <x v="6"/>
    <x v="5"/>
    <n v="16200987"/>
    <m/>
  </r>
  <r>
    <x v="4"/>
    <x v="6"/>
    <x v="5"/>
    <n v="19545820"/>
    <m/>
  </r>
  <r>
    <x v="5"/>
    <x v="6"/>
    <x v="5"/>
    <n v="20786006"/>
    <m/>
  </r>
  <r>
    <x v="0"/>
    <x v="0"/>
    <x v="6"/>
    <n v="558567"/>
    <m/>
  </r>
  <r>
    <x v="1"/>
    <x v="0"/>
    <x v="6"/>
    <n v="284031"/>
    <m/>
  </r>
  <r>
    <x v="2"/>
    <x v="0"/>
    <x v="6"/>
    <n v="294821"/>
    <m/>
  </r>
  <r>
    <x v="3"/>
    <x v="0"/>
    <x v="6"/>
    <n v="538751"/>
    <m/>
  </r>
  <r>
    <x v="4"/>
    <x v="0"/>
    <x v="6"/>
    <n v="646797"/>
    <m/>
  </r>
  <r>
    <x v="5"/>
    <x v="0"/>
    <x v="6"/>
    <n v="652502"/>
    <m/>
  </r>
  <r>
    <x v="0"/>
    <x v="1"/>
    <x v="6"/>
    <n v="908664"/>
    <m/>
  </r>
  <r>
    <x v="1"/>
    <x v="1"/>
    <x v="6"/>
    <n v="604859"/>
    <m/>
  </r>
  <r>
    <x v="2"/>
    <x v="1"/>
    <x v="6"/>
    <n v="610956"/>
    <m/>
  </r>
  <r>
    <x v="3"/>
    <x v="1"/>
    <x v="6"/>
    <n v="791408"/>
    <m/>
  </r>
  <r>
    <x v="4"/>
    <x v="1"/>
    <x v="6"/>
    <n v="843893"/>
    <m/>
  </r>
  <r>
    <x v="5"/>
    <x v="1"/>
    <x v="6"/>
    <n v="836274"/>
    <m/>
  </r>
  <r>
    <x v="0"/>
    <x v="2"/>
    <x v="6"/>
    <n v="167305"/>
    <m/>
  </r>
  <r>
    <x v="1"/>
    <x v="2"/>
    <x v="6"/>
    <n v="113080"/>
    <m/>
  </r>
  <r>
    <x v="2"/>
    <x v="2"/>
    <x v="6"/>
    <n v="115539"/>
    <m/>
  </r>
  <r>
    <x v="3"/>
    <x v="2"/>
    <x v="6"/>
    <n v="153261"/>
    <m/>
  </r>
  <r>
    <x v="4"/>
    <x v="2"/>
    <x v="6"/>
    <n v="168326"/>
    <m/>
  </r>
  <r>
    <x v="5"/>
    <x v="2"/>
    <x v="6"/>
    <n v="158184"/>
    <m/>
  </r>
  <r>
    <x v="0"/>
    <x v="3"/>
    <x v="6"/>
    <n v="303000"/>
    <m/>
  </r>
  <r>
    <x v="1"/>
    <x v="3"/>
    <x v="6"/>
    <n v="195219"/>
    <m/>
  </r>
  <r>
    <x v="2"/>
    <x v="3"/>
    <x v="6"/>
    <n v="193584"/>
    <m/>
  </r>
  <r>
    <x v="3"/>
    <x v="3"/>
    <x v="6"/>
    <n v="283774"/>
    <m/>
  </r>
  <r>
    <x v="4"/>
    <x v="3"/>
    <x v="6"/>
    <n v="316036"/>
    <m/>
  </r>
  <r>
    <x v="5"/>
    <x v="3"/>
    <x v="6"/>
    <n v="289852"/>
    <m/>
  </r>
  <r>
    <x v="0"/>
    <x v="4"/>
    <x v="6"/>
    <n v="1937536"/>
    <m/>
  </r>
  <r>
    <x v="1"/>
    <x v="4"/>
    <x v="6"/>
    <n v="1197189"/>
    <m/>
  </r>
  <r>
    <x v="2"/>
    <x v="4"/>
    <x v="6"/>
    <n v="1214900"/>
    <m/>
  </r>
  <r>
    <x v="3"/>
    <x v="4"/>
    <x v="6"/>
    <n v="1767194"/>
    <m/>
  </r>
  <r>
    <x v="4"/>
    <x v="4"/>
    <x v="6"/>
    <n v="1975052"/>
    <m/>
  </r>
  <r>
    <x v="5"/>
    <x v="4"/>
    <x v="6"/>
    <n v="1936812"/>
    <m/>
  </r>
  <r>
    <x v="0"/>
    <x v="5"/>
    <x v="6"/>
    <n v="44473396"/>
    <m/>
  </r>
  <r>
    <x v="1"/>
    <x v="5"/>
    <x v="6"/>
    <n v="24599831"/>
    <m/>
  </r>
  <r>
    <x v="2"/>
    <x v="5"/>
    <x v="6"/>
    <n v="25046057"/>
    <m/>
  </r>
  <r>
    <x v="3"/>
    <x v="5"/>
    <x v="6"/>
    <n v="40481456"/>
    <m/>
  </r>
  <r>
    <x v="4"/>
    <x v="5"/>
    <x v="6"/>
    <n v="44480069"/>
    <m/>
  </r>
  <r>
    <x v="5"/>
    <x v="5"/>
    <x v="6"/>
    <n v="46407728"/>
    <m/>
  </r>
  <r>
    <x v="0"/>
    <x v="6"/>
    <x v="6"/>
    <n v="100911480"/>
    <m/>
  </r>
  <r>
    <x v="1"/>
    <x v="6"/>
    <x v="6"/>
    <n v="59962427"/>
    <m/>
  </r>
  <r>
    <x v="2"/>
    <x v="6"/>
    <x v="6"/>
    <n v="60969813"/>
    <m/>
  </r>
  <r>
    <x v="3"/>
    <x v="6"/>
    <x v="6"/>
    <n v="92267961"/>
    <m/>
  </r>
  <r>
    <x v="4"/>
    <x v="6"/>
    <x v="6"/>
    <n v="100256339"/>
    <m/>
  </r>
  <r>
    <x v="5"/>
    <x v="6"/>
    <x v="6"/>
    <n v="102748512"/>
    <m/>
  </r>
  <r>
    <x v="0"/>
    <x v="0"/>
    <x v="7"/>
    <m/>
    <n v="-0.25981122170199988"/>
  </r>
  <r>
    <x v="1"/>
    <x v="0"/>
    <x v="7"/>
    <m/>
    <n v="-49.150057199941998"/>
  </r>
  <r>
    <x v="2"/>
    <x v="0"/>
    <x v="7"/>
    <m/>
    <n v="3.7988811080480689"/>
  </r>
  <r>
    <x v="3"/>
    <x v="0"/>
    <x v="7"/>
    <m/>
    <n v="82.738339534836399"/>
  </r>
  <r>
    <x v="4"/>
    <x v="0"/>
    <x v="7"/>
    <m/>
    <n v="20.054904770478377"/>
  </r>
  <r>
    <x v="5"/>
    <x v="0"/>
    <x v="7"/>
    <m/>
    <n v="0.8820387231233292"/>
  </r>
  <r>
    <x v="0"/>
    <x v="1"/>
    <x v="7"/>
    <m/>
    <n v="2.1567657507757243"/>
  </r>
  <r>
    <x v="1"/>
    <x v="1"/>
    <x v="7"/>
    <m/>
    <n v="-33.434250724140057"/>
  </r>
  <r>
    <x v="2"/>
    <x v="1"/>
    <x v="7"/>
    <m/>
    <n v="1.0080035181753155"/>
  </r>
  <r>
    <x v="3"/>
    <x v="1"/>
    <x v="7"/>
    <m/>
    <n v="29.536005866216229"/>
  </r>
  <r>
    <x v="4"/>
    <x v="1"/>
    <x v="7"/>
    <m/>
    <n v="6.6318510806057107"/>
  </r>
  <r>
    <x v="5"/>
    <x v="1"/>
    <x v="7"/>
    <m/>
    <n v="-0.90283957800337244"/>
  </r>
  <r>
    <x v="0"/>
    <x v="2"/>
    <x v="7"/>
    <m/>
    <n v="3.6233006100771181"/>
  </r>
  <r>
    <x v="1"/>
    <x v="2"/>
    <x v="7"/>
    <m/>
    <n v="-32.410866381757863"/>
  </r>
  <r>
    <x v="2"/>
    <x v="2"/>
    <x v="7"/>
    <m/>
    <n v="2.1745666784577233"/>
  </r>
  <r>
    <x v="3"/>
    <x v="2"/>
    <x v="7"/>
    <m/>
    <n v="32.648716017967949"/>
  </r>
  <r>
    <x v="4"/>
    <x v="2"/>
    <x v="7"/>
    <m/>
    <n v="9.8296370244223894"/>
  </r>
  <r>
    <x v="5"/>
    <x v="2"/>
    <x v="7"/>
    <m/>
    <n v="-6.0252129795753477"/>
  </r>
  <r>
    <x v="0"/>
    <x v="3"/>
    <x v="7"/>
    <m/>
    <n v="2.3953067128064998"/>
  </r>
  <r>
    <x v="1"/>
    <x v="3"/>
    <x v="7"/>
    <m/>
    <n v="-35.571287128712868"/>
  </r>
  <r>
    <x v="2"/>
    <x v="3"/>
    <x v="7"/>
    <m/>
    <n v="-0.83752093802345051"/>
  </r>
  <r>
    <x v="3"/>
    <x v="3"/>
    <x v="7"/>
    <m/>
    <n v="46.589594181337304"/>
  </r>
  <r>
    <x v="4"/>
    <x v="3"/>
    <x v="7"/>
    <m/>
    <n v="11.368906242291409"/>
  </r>
  <r>
    <x v="5"/>
    <x v="3"/>
    <x v="7"/>
    <m/>
    <n v="-8.2851320735612397"/>
  </r>
  <r>
    <x v="0"/>
    <x v="4"/>
    <x v="7"/>
    <m/>
    <n v="1.6082384264467064"/>
  </r>
  <r>
    <x v="1"/>
    <x v="4"/>
    <x v="7"/>
    <m/>
    <n v="-38.210748084164628"/>
  </r>
  <r>
    <x v="2"/>
    <x v="4"/>
    <x v="7"/>
    <m/>
    <n v="1.4793821192810919"/>
  </r>
  <r>
    <x v="3"/>
    <x v="4"/>
    <x v="7"/>
    <m/>
    <n v="45.460037863198608"/>
  </r>
  <r>
    <x v="4"/>
    <x v="4"/>
    <x v="7"/>
    <m/>
    <n v="11.762036312934509"/>
  </r>
  <r>
    <x v="5"/>
    <x v="4"/>
    <x v="7"/>
    <m/>
    <n v="-1.9E-2"/>
  </r>
  <r>
    <x v="0"/>
    <x v="5"/>
    <x v="7"/>
    <m/>
    <n v="3.793571913358984"/>
  </r>
  <r>
    <x v="1"/>
    <x v="5"/>
    <x v="7"/>
    <m/>
    <n v="-44.686412074310674"/>
  </r>
  <r>
    <x v="2"/>
    <x v="5"/>
    <x v="7"/>
    <m/>
    <n v="1.8139392908837371"/>
  </r>
  <r>
    <x v="3"/>
    <x v="5"/>
    <x v="7"/>
    <m/>
    <n v="61.62805985788502"/>
  </r>
  <r>
    <x v="4"/>
    <x v="5"/>
    <x v="7"/>
    <m/>
    <n v="9.8776412587531439"/>
  </r>
  <r>
    <x v="5"/>
    <x v="5"/>
    <x v="7"/>
    <m/>
    <n v="4.3337590146274279"/>
  </r>
  <r>
    <x v="0"/>
    <x v="6"/>
    <x v="7"/>
    <m/>
    <n v="2.2404856699360876"/>
  </r>
  <r>
    <x v="1"/>
    <x v="6"/>
    <x v="7"/>
    <m/>
    <n v="-40.579181873063405"/>
  </r>
  <r>
    <x v="2"/>
    <x v="6"/>
    <x v="7"/>
    <m/>
    <n v="1.6800287286570237"/>
  </r>
  <r>
    <x v="3"/>
    <x v="6"/>
    <x v="7"/>
    <m/>
    <n v="51.333842864172794"/>
  </r>
  <r>
    <x v="4"/>
    <x v="6"/>
    <x v="7"/>
    <m/>
    <n v="8.6578026797405894"/>
  </r>
  <r>
    <x v="5"/>
    <x v="6"/>
    <x v="7"/>
    <m/>
    <n v="2.4858009227725741"/>
  </r>
  <r>
    <x v="0"/>
    <x v="0"/>
    <x v="8"/>
    <m/>
    <n v="40.799999999999997"/>
  </r>
  <r>
    <x v="1"/>
    <x v="0"/>
    <x v="8"/>
    <m/>
    <n v="25.926218546902753"/>
  </r>
  <r>
    <x v="2"/>
    <x v="0"/>
    <x v="8"/>
    <m/>
    <n v="24.2"/>
  </r>
  <r>
    <x v="3"/>
    <x v="0"/>
    <x v="8"/>
    <m/>
    <n v="37.6"/>
  </r>
  <r>
    <x v="4"/>
    <x v="0"/>
    <x v="8"/>
    <m/>
    <n v="39.799999999999997"/>
  </r>
  <r>
    <x v="5"/>
    <x v="0"/>
    <x v="8"/>
    <m/>
    <n v="38.982372244610829"/>
  </r>
  <r>
    <x v="0"/>
    <x v="1"/>
    <x v="8"/>
    <m/>
    <n v="37"/>
  </r>
  <r>
    <x v="1"/>
    <x v="1"/>
    <x v="8"/>
    <m/>
    <n v="25.557413600891859"/>
  </r>
  <r>
    <x v="2"/>
    <x v="1"/>
    <x v="8"/>
    <m/>
    <n v="25.2"/>
  </r>
  <r>
    <x v="3"/>
    <x v="1"/>
    <x v="8"/>
    <m/>
    <n v="32.200000000000003"/>
  </r>
  <r>
    <x v="4"/>
    <x v="1"/>
    <x v="8"/>
    <m/>
    <n v="34.700000000000003"/>
  </r>
  <r>
    <x v="5"/>
    <x v="1"/>
    <x v="8"/>
    <m/>
    <n v="34.787394371928251"/>
  </r>
  <r>
    <x v="0"/>
    <x v="2"/>
    <x v="8"/>
    <m/>
    <n v="33.299999999999997"/>
  </r>
  <r>
    <x v="1"/>
    <x v="2"/>
    <x v="8"/>
    <m/>
    <n v="24.231006753005857"/>
  </r>
  <r>
    <x v="2"/>
    <x v="2"/>
    <x v="8"/>
    <m/>
    <n v="24.8"/>
  </r>
  <r>
    <x v="3"/>
    <x v="2"/>
    <x v="8"/>
    <m/>
    <n v="31.8"/>
  </r>
  <r>
    <x v="4"/>
    <x v="2"/>
    <x v="8"/>
    <m/>
    <n v="35.6"/>
  </r>
  <r>
    <x v="5"/>
    <x v="2"/>
    <x v="8"/>
    <m/>
    <n v="33.96066754755914"/>
  </r>
  <r>
    <x v="0"/>
    <x v="3"/>
    <x v="8"/>
    <m/>
    <n v="34.1"/>
  </r>
  <r>
    <x v="1"/>
    <x v="3"/>
    <x v="8"/>
    <m/>
    <n v="23.520517599071695"/>
  </r>
  <r>
    <x v="2"/>
    <x v="3"/>
    <x v="8"/>
    <m/>
    <n v="22.2"/>
  </r>
  <r>
    <x v="3"/>
    <x v="3"/>
    <x v="8"/>
    <m/>
    <n v="31.3"/>
  </r>
  <r>
    <x v="4"/>
    <x v="3"/>
    <x v="8"/>
    <m/>
    <n v="34.799999999999997"/>
  </r>
  <r>
    <x v="5"/>
    <x v="3"/>
    <x v="8"/>
    <m/>
    <n v="32.360135624707631"/>
  </r>
  <r>
    <x v="0"/>
    <x v="4"/>
    <x v="8"/>
    <m/>
    <n v="38.6"/>
  </r>
  <r>
    <x v="1"/>
    <x v="4"/>
    <x v="8"/>
    <m/>
    <n v="38.700000000000003"/>
  </r>
  <r>
    <x v="2"/>
    <x v="4"/>
    <x v="8"/>
    <m/>
    <n v="40.5"/>
  </r>
  <r>
    <x v="3"/>
    <x v="4"/>
    <x v="8"/>
    <m/>
    <n v="33.5"/>
  </r>
  <r>
    <x v="4"/>
    <x v="4"/>
    <x v="8"/>
    <m/>
    <n v="36.5"/>
  </r>
  <r>
    <x v="5"/>
    <x v="4"/>
    <x v="8"/>
    <m/>
    <n v="35"/>
  </r>
  <r>
    <x v="0"/>
    <x v="5"/>
    <x v="8"/>
    <m/>
    <n v="50"/>
  </r>
  <r>
    <x v="1"/>
    <x v="5"/>
    <x v="8"/>
    <m/>
    <n v="32.231488648572316"/>
  </r>
  <r>
    <x v="2"/>
    <x v="5"/>
    <x v="8"/>
    <m/>
    <n v="31.8"/>
  </r>
  <r>
    <x v="3"/>
    <x v="5"/>
    <x v="8"/>
    <m/>
    <n v="43.5"/>
  </r>
  <r>
    <x v="4"/>
    <x v="5"/>
    <x v="8"/>
    <m/>
    <n v="46.4"/>
  </r>
  <r>
    <x v="5"/>
    <x v="5"/>
    <x v="8"/>
    <m/>
    <n v="47.811825129468644"/>
  </r>
  <r>
    <x v="0"/>
    <x v="6"/>
    <x v="8"/>
    <m/>
    <n v="46.3"/>
  </r>
  <r>
    <x v="1"/>
    <x v="6"/>
    <x v="8"/>
    <m/>
    <n v="31.919989405305945"/>
  </r>
  <r>
    <x v="2"/>
    <x v="6"/>
    <x v="8"/>
    <m/>
    <n v="31.8"/>
  </r>
  <r>
    <x v="3"/>
    <x v="6"/>
    <x v="8"/>
    <m/>
    <n v="40.9"/>
  </r>
  <r>
    <x v="4"/>
    <x v="6"/>
    <x v="8"/>
    <m/>
    <n v="43.5"/>
  </r>
  <r>
    <x v="5"/>
    <x v="6"/>
    <x v="8"/>
    <m/>
    <n v="44.19135386176292"/>
  </r>
  <r>
    <x v="0"/>
    <x v="0"/>
    <x v="9"/>
    <m/>
    <n v="1.6724013521322432"/>
  </r>
  <r>
    <x v="1"/>
    <x v="0"/>
    <x v="9"/>
    <m/>
    <n v="1.7825467553658843"/>
  </r>
  <r>
    <x v="2"/>
    <x v="0"/>
    <x v="9"/>
    <m/>
    <n v="1.8331447260427289"/>
  </r>
  <r>
    <x v="3"/>
    <x v="0"/>
    <x v="9"/>
    <m/>
    <n v="1.6777927606685621"/>
  </r>
  <r>
    <x v="4"/>
    <x v="0"/>
    <x v="9"/>
    <m/>
    <n v="1.6601991837572834"/>
  </r>
  <r>
    <x v="5"/>
    <x v="0"/>
    <x v="9"/>
    <m/>
    <n v="1.6186015821316855"/>
  </r>
  <r>
    <x v="0"/>
    <x v="1"/>
    <x v="9"/>
    <m/>
    <n v="1.9632823353765645"/>
  </r>
  <r>
    <x v="1"/>
    <x v="1"/>
    <x v="9"/>
    <m/>
    <n v="2.2669687497657542"/>
  </r>
  <r>
    <x v="2"/>
    <x v="1"/>
    <x v="9"/>
    <m/>
    <n v="2.337656971004844"/>
  </r>
  <r>
    <x v="3"/>
    <x v="1"/>
    <x v="9"/>
    <m/>
    <n v="2.0453095844812346"/>
  </r>
  <r>
    <x v="4"/>
    <x v="1"/>
    <x v="9"/>
    <m/>
    <n v="2.0319690446608298"/>
  </r>
  <r>
    <x v="5"/>
    <x v="1"/>
    <x v="9"/>
    <m/>
    <n v="1.9704436051073375"/>
  </r>
  <r>
    <x v="0"/>
    <x v="2"/>
    <x v="9"/>
    <m/>
    <n v="2.3434370316417574"/>
  </r>
  <r>
    <x v="1"/>
    <x v="2"/>
    <x v="9"/>
    <m/>
    <n v="2.7432619295989906"/>
  </r>
  <r>
    <x v="2"/>
    <x v="2"/>
    <x v="9"/>
    <m/>
    <n v="2.677178673216396"/>
  </r>
  <r>
    <x v="3"/>
    <x v="2"/>
    <x v="9"/>
    <m/>
    <n v="2.5145777617352212"/>
  </r>
  <r>
    <x v="4"/>
    <x v="2"/>
    <x v="9"/>
    <m/>
    <n v="2.4035926946637916"/>
  </r>
  <r>
    <x v="5"/>
    <x v="2"/>
    <x v="9"/>
    <m/>
    <n v="2.3896307934014138"/>
  </r>
  <r>
    <x v="0"/>
    <x v="3"/>
    <x v="9"/>
    <m/>
    <n v="1.8328423574103088"/>
  </r>
  <r>
    <x v="1"/>
    <x v="3"/>
    <x v="9"/>
    <m/>
    <n v="2.343706104808212"/>
  </r>
  <r>
    <x v="2"/>
    <x v="3"/>
    <x v="9"/>
    <m/>
    <n v="2.2265622304268313"/>
  </r>
  <r>
    <x v="3"/>
    <x v="3"/>
    <x v="9"/>
    <m/>
    <n v="1.9103828521034314"/>
  </r>
  <r>
    <x v="4"/>
    <x v="3"/>
    <x v="9"/>
    <m/>
    <n v="1.9561525129982669"/>
  </r>
  <r>
    <x v="5"/>
    <x v="3"/>
    <x v="9"/>
    <m/>
    <n v="1.8978687182844982"/>
  </r>
  <r>
    <x v="0"/>
    <x v="4"/>
    <x v="9"/>
    <m/>
    <n v="1.8746780451462464"/>
  </r>
  <r>
    <x v="1"/>
    <x v="4"/>
    <x v="9"/>
    <m/>
    <n v="2.174058873735631"/>
  </r>
  <r>
    <x v="2"/>
    <x v="4"/>
    <x v="9"/>
    <m/>
    <n v="2.1997819954298712"/>
  </r>
  <r>
    <x v="3"/>
    <x v="4"/>
    <x v="9"/>
    <m/>
    <n v="1.9260193321904184"/>
  </r>
  <r>
    <x v="4"/>
    <x v="4"/>
    <x v="9"/>
    <m/>
    <n v="1.9055214285921027"/>
  </r>
  <r>
    <x v="5"/>
    <x v="4"/>
    <x v="9"/>
    <m/>
    <n v="1.850828079892437"/>
  </r>
  <r>
    <x v="0"/>
    <x v="5"/>
    <x v="9"/>
    <m/>
    <n v="2.3593570115749269"/>
  </r>
  <r>
    <x v="1"/>
    <x v="5"/>
    <x v="9"/>
    <m/>
    <n v="2.9253383129434267"/>
  </r>
  <r>
    <x v="2"/>
    <x v="5"/>
    <x v="9"/>
    <m/>
    <n v="3.0247977051878436"/>
  </r>
  <r>
    <x v="3"/>
    <x v="5"/>
    <x v="9"/>
    <m/>
    <n v="2.5643625840268887"/>
  </r>
  <r>
    <x v="4"/>
    <x v="5"/>
    <x v="9"/>
    <m/>
    <n v="2.4314468348957781"/>
  </r>
  <r>
    <x v="5"/>
    <x v="5"/>
    <x v="9"/>
    <m/>
    <n v="2.3822601276165463"/>
  </r>
  <r>
    <x v="0"/>
    <x v="6"/>
    <x v="9"/>
    <m/>
    <n v="2.5220985301537313"/>
  </r>
  <r>
    <x v="1"/>
    <x v="6"/>
    <x v="9"/>
    <m/>
    <n v="3.023495278248884"/>
  </r>
  <r>
    <x v="2"/>
    <x v="6"/>
    <x v="9"/>
    <m/>
    <n v="3.118529230201716"/>
  </r>
  <r>
    <x v="3"/>
    <x v="6"/>
    <x v="9"/>
    <m/>
    <n v="2.6967880710889864"/>
  </r>
  <r>
    <x v="4"/>
    <x v="6"/>
    <x v="9"/>
    <m/>
    <n v="2.5801411027909289"/>
  </r>
  <r>
    <x v="5"/>
    <x v="6"/>
    <x v="9"/>
    <m/>
    <n v="2.529736953034328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2FC8C20-6FC9-4513-B932-5336C7DAFD9A}" name="Zeitreihe" cacheId="4"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13">
  <location ref="A4:B11" firstHeaderRow="1" firstDataRow="1" firstDataCol="1" rowPageCount="2" colPageCount="1"/>
  <pivotFields count="5">
    <pivotField axis="axisRow" showAll="0">
      <items count="9">
        <item h="1" m="1" x="6"/>
        <item h="1" m="1" x="7"/>
        <item x="0"/>
        <item x="1"/>
        <item x="2"/>
        <item x="3"/>
        <item x="4"/>
        <item x="5"/>
        <item t="default"/>
      </items>
    </pivotField>
    <pivotField axis="axisPage" multipleItemSelectionAllowed="1" showAll="0">
      <items count="8">
        <item h="1" x="6"/>
        <item h="1" x="1"/>
        <item h="1" x="2"/>
        <item x="3"/>
        <item h="1" x="5"/>
        <item h="1" x="4"/>
        <item h="1" x="0"/>
        <item t="default"/>
      </items>
    </pivotField>
    <pivotField axis="axisPage" multipleItemSelectionAllowed="1" showAll="0">
      <items count="7">
        <item h="1" x="4"/>
        <item h="1" x="2"/>
        <item x="0"/>
        <item h="1" x="5"/>
        <item h="1" x="3"/>
        <item h="1" x="1"/>
        <item t="default"/>
      </items>
    </pivotField>
    <pivotField dataField="1" showAll="0"/>
    <pivotField showAll="0"/>
  </pivotFields>
  <rowFields count="1">
    <field x="0"/>
  </rowFields>
  <rowItems count="7">
    <i>
      <x v="2"/>
    </i>
    <i>
      <x v="3"/>
    </i>
    <i>
      <x v="4"/>
    </i>
    <i>
      <x v="5"/>
    </i>
    <i>
      <x v="6"/>
    </i>
    <i>
      <x v="7"/>
    </i>
    <i t="grand">
      <x/>
    </i>
  </rowItems>
  <colItems count="1">
    <i/>
  </colItems>
  <pageFields count="2">
    <pageField fld="1" hier="-1"/>
    <pageField fld="2" hier="-1"/>
  </pageFields>
  <dataFields count="1">
    <dataField name="Summe von Werte2" fld="3"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602AF2A3-A3A1-4DC7-9469-DDC3DF0949F9}" name="PivotTable1" cacheId="5" applyNumberFormats="0" applyBorderFormats="0" applyFontFormats="0" applyPatternFormats="0" applyAlignmentFormats="0" applyWidthHeightFormats="1" dataCaption="Werte" updatedVersion="8" minRefreshableVersion="3" useAutoFormatting="1" itemPrintTitles="1" createdVersion="8" indent="0" compact="0" compactData="0" multipleFieldFilters="0">
  <location ref="Q3:Y29" firstHeaderRow="1" firstDataRow="2" firstDataCol="2"/>
  <pivotFields count="5">
    <pivotField axis="axisRow" compact="0" outline="0" showAll="0" defaultSubtotal="0">
      <items count="6">
        <item x="0"/>
        <item x="1"/>
        <item x="2"/>
        <item x="3"/>
        <item x="4"/>
        <item x="5"/>
      </items>
      <extLst>
        <ext xmlns:x14="http://schemas.microsoft.com/office/spreadsheetml/2009/9/main" uri="{2946ED86-A175-432a-8AC1-64E0C546D7DE}">
          <x14:pivotField fillDownLabels="1"/>
        </ext>
      </extLst>
    </pivotField>
    <pivotField axis="axisRow" compact="0" outline="0" showAll="0">
      <items count="8">
        <item h="1" x="6"/>
        <item x="0"/>
        <item x="1"/>
        <item x="2"/>
        <item x="3"/>
        <item h="1" x="5"/>
        <item h="1" x="4"/>
        <item t="default"/>
      </items>
    </pivotField>
    <pivotField axis="axisCol" compact="0" outline="0" showAll="0">
      <items count="15">
        <item m="1" x="11"/>
        <item m="1" x="12"/>
        <item m="1" x="13"/>
        <item x="4"/>
        <item x="5"/>
        <item x="6"/>
        <item x="7"/>
        <item x="8"/>
        <item x="9"/>
        <item h="1" m="1" x="10"/>
        <item h="1" x="0"/>
        <item h="1" x="1"/>
        <item h="1" x="2"/>
        <item h="1" x="3"/>
        <item t="default"/>
      </items>
    </pivotField>
    <pivotField compact="0" numFmtId="3" outline="0" showAll="0"/>
    <pivotField dataField="1" compact="0" outline="0" showAll="0"/>
  </pivotFields>
  <rowFields count="2">
    <field x="0"/>
    <field x="1"/>
  </rowFields>
  <rowItems count="25">
    <i>
      <x/>
      <x v="1"/>
    </i>
    <i r="1">
      <x v="2"/>
    </i>
    <i r="1">
      <x v="3"/>
    </i>
    <i r="1">
      <x v="4"/>
    </i>
    <i>
      <x v="1"/>
      <x v="1"/>
    </i>
    <i r="1">
      <x v="2"/>
    </i>
    <i r="1">
      <x v="3"/>
    </i>
    <i r="1">
      <x v="4"/>
    </i>
    <i>
      <x v="2"/>
      <x v="1"/>
    </i>
    <i r="1">
      <x v="2"/>
    </i>
    <i r="1">
      <x v="3"/>
    </i>
    <i r="1">
      <x v="4"/>
    </i>
    <i>
      <x v="3"/>
      <x v="1"/>
    </i>
    <i r="1">
      <x v="2"/>
    </i>
    <i r="1">
      <x v="3"/>
    </i>
    <i r="1">
      <x v="4"/>
    </i>
    <i>
      <x v="4"/>
      <x v="1"/>
    </i>
    <i r="1">
      <x v="2"/>
    </i>
    <i r="1">
      <x v="3"/>
    </i>
    <i r="1">
      <x v="4"/>
    </i>
    <i>
      <x v="5"/>
      <x v="1"/>
    </i>
    <i r="1">
      <x v="2"/>
    </i>
    <i r="1">
      <x v="3"/>
    </i>
    <i r="1">
      <x v="4"/>
    </i>
    <i t="grand">
      <x/>
    </i>
  </rowItems>
  <colFields count="1">
    <field x="2"/>
  </colFields>
  <colItems count="7">
    <i>
      <x v="3"/>
    </i>
    <i>
      <x v="4"/>
    </i>
    <i>
      <x v="5"/>
    </i>
    <i>
      <x v="6"/>
    </i>
    <i>
      <x v="7"/>
    </i>
    <i>
      <x v="8"/>
    </i>
    <i t="grand">
      <x/>
    </i>
  </colItems>
  <dataFields count="1">
    <dataField name="Summe von %" fld="4" baseField="0" baseItem="0"/>
  </dataFields>
  <formats count="1">
    <format dxfId="30">
      <pivotArea outline="0" fieldPosition="0">
        <references count="3">
          <reference field="0" count="0" selected="0"/>
          <reference field="1" count="0" selected="0"/>
          <reference field="2"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8232DC20-DF71-4843-A009-5729015C973A}" name="Übersicht" cacheId="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L4:N12" firstHeaderRow="0" firstDataRow="1" firstDataCol="1" rowPageCount="2" colPageCount="1"/>
  <pivotFields count="5">
    <pivotField axis="axisPage" showAll="0">
      <items count="7">
        <item x="0"/>
        <item x="1"/>
        <item x="2"/>
        <item x="3"/>
        <item x="4"/>
        <item x="5"/>
        <item t="default"/>
      </items>
    </pivotField>
    <pivotField axis="axisRow" showAll="0">
      <items count="8">
        <item x="0"/>
        <item x="1"/>
        <item x="2"/>
        <item x="3"/>
        <item x="4"/>
        <item x="5"/>
        <item x="6"/>
        <item t="default"/>
      </items>
    </pivotField>
    <pivotField axis="axisPage" showAll="0">
      <items count="15">
        <item m="1" x="11"/>
        <item x="4"/>
        <item x="5"/>
        <item x="6"/>
        <item m="1" x="12"/>
        <item x="7"/>
        <item x="8"/>
        <item m="1" x="13"/>
        <item x="9"/>
        <item m="1" x="10"/>
        <item x="0"/>
        <item x="1"/>
        <item x="2"/>
        <item x="3"/>
        <item t="default"/>
      </items>
    </pivotField>
    <pivotField dataField="1" numFmtId="3" showAll="0"/>
    <pivotField dataField="1" showAll="0"/>
  </pivotFields>
  <rowFields count="1">
    <field x="1"/>
  </rowFields>
  <rowItems count="8">
    <i>
      <x/>
    </i>
    <i>
      <x v="1"/>
    </i>
    <i>
      <x v="2"/>
    </i>
    <i>
      <x v="3"/>
    </i>
    <i>
      <x v="4"/>
    </i>
    <i>
      <x v="5"/>
    </i>
    <i>
      <x v="6"/>
    </i>
    <i t="grand">
      <x/>
    </i>
  </rowItems>
  <colFields count="1">
    <field x="-2"/>
  </colFields>
  <colItems count="2">
    <i>
      <x/>
    </i>
    <i i="1">
      <x v="1"/>
    </i>
  </colItems>
  <pageFields count="2">
    <pageField fld="0" item="1" hier="-1"/>
    <pageField fld="2" item="12" hier="-1"/>
  </pageFields>
  <dataFields count="2">
    <dataField name="Summe von Werte2" fld="3" baseField="0" baseItem="0" numFmtId="3"/>
    <dataField name="Summe von %" fld="4" baseField="0" baseItem="0"/>
  </dataFields>
  <formats count="1">
    <format dxfId="31">
      <pivotArea collapsedLevelsAreSubtotals="1" fieldPosition="0">
        <references count="2">
          <reference field="4294967294" count="1" selected="0">
            <x v="1"/>
          </reference>
          <reference field="1"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376BD5B3-EE62-4CF4-8F98-123288FF6712}" name="Kreisdiagramm" cacheId="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6">
  <location ref="G4:H14" firstHeaderRow="1" firstDataRow="1" firstDataCol="1" rowPageCount="2" colPageCount="1"/>
  <pivotFields count="5">
    <pivotField axis="axisPage" showAll="0">
      <items count="7">
        <item x="0"/>
        <item x="1"/>
        <item x="2"/>
        <item x="3"/>
        <item x="4"/>
        <item x="5"/>
        <item t="default"/>
      </items>
    </pivotField>
    <pivotField axis="axisPage" multipleItemSelectionAllowed="1" showAll="0">
      <items count="8">
        <item x="6"/>
        <item h="1" x="1"/>
        <item h="1" x="2"/>
        <item h="1" x="3"/>
        <item h="1" x="5"/>
        <item h="1" x="4"/>
        <item h="1" x="0"/>
        <item t="default"/>
      </items>
    </pivotField>
    <pivotField axis="axisRow" showAll="0">
      <items count="15">
        <item m="1" x="11"/>
        <item m="1" x="12"/>
        <item m="1" x="13"/>
        <item x="1"/>
        <item x="2"/>
        <item x="3"/>
        <item x="4"/>
        <item x="5"/>
        <item x="6"/>
        <item x="7"/>
        <item x="8"/>
        <item x="9"/>
        <item h="1" m="1" x="10"/>
        <item h="1" x="0"/>
        <item t="default"/>
      </items>
    </pivotField>
    <pivotField numFmtId="3" showAll="0"/>
    <pivotField dataField="1" showAll="0"/>
  </pivotFields>
  <rowFields count="1">
    <field x="2"/>
  </rowFields>
  <rowItems count="10">
    <i>
      <x v="3"/>
    </i>
    <i>
      <x v="4"/>
    </i>
    <i>
      <x v="5"/>
    </i>
    <i>
      <x v="6"/>
    </i>
    <i>
      <x v="7"/>
    </i>
    <i>
      <x v="8"/>
    </i>
    <i>
      <x v="9"/>
    </i>
    <i>
      <x v="10"/>
    </i>
    <i>
      <x v="11"/>
    </i>
    <i t="grand">
      <x/>
    </i>
  </rowItems>
  <colItems count="1">
    <i/>
  </colItems>
  <pageFields count="2">
    <pageField fld="1" hier="-1"/>
    <pageField fld="0" item="1" hier="-1"/>
  </pageFields>
  <dataFields count="1">
    <dataField name="Summe von %" fld="4" baseField="0" baseItem="0"/>
  </dataFields>
  <chartFormats count="27">
    <chartFormat chart="0" format="0" series="1">
      <pivotArea type="data" outline="0" fieldPosition="0">
        <references count="1">
          <reference field="4294967294" count="1" selected="0">
            <x v="0"/>
          </reference>
        </references>
      </pivotArea>
    </chartFormat>
    <chartFormat chart="4" format="12" series="1">
      <pivotArea type="data" outline="0" fieldPosition="0">
        <references count="1">
          <reference field="4294967294" count="1" selected="0">
            <x v="0"/>
          </reference>
        </references>
      </pivotArea>
    </chartFormat>
    <chartFormat chart="4" format="13">
      <pivotArea type="data" outline="0" fieldPosition="0">
        <references count="2">
          <reference field="4294967294" count="1" selected="0">
            <x v="0"/>
          </reference>
          <reference field="2" count="1" selected="0">
            <x v="0"/>
          </reference>
        </references>
      </pivotArea>
    </chartFormat>
    <chartFormat chart="4" format="14">
      <pivotArea type="data" outline="0" fieldPosition="0">
        <references count="2">
          <reference field="4294967294" count="1" selected="0">
            <x v="0"/>
          </reference>
          <reference field="2" count="1" selected="0">
            <x v="6"/>
          </reference>
        </references>
      </pivotArea>
    </chartFormat>
    <chartFormat chart="4" format="15">
      <pivotArea type="data" outline="0" fieldPosition="0">
        <references count="2">
          <reference field="4294967294" count="1" selected="0">
            <x v="0"/>
          </reference>
          <reference field="2" count="1" selected="0">
            <x v="7"/>
          </reference>
        </references>
      </pivotArea>
    </chartFormat>
    <chartFormat chart="4" format="16">
      <pivotArea type="data" outline="0" fieldPosition="0">
        <references count="2">
          <reference field="4294967294" count="1" selected="0">
            <x v="0"/>
          </reference>
          <reference field="2" count="1" selected="0">
            <x v="8"/>
          </reference>
        </references>
      </pivotArea>
    </chartFormat>
    <chartFormat chart="4" format="17">
      <pivotArea type="data" outline="0" fieldPosition="0">
        <references count="2">
          <reference field="4294967294" count="1" selected="0">
            <x v="0"/>
          </reference>
          <reference field="2" count="1" selected="0">
            <x v="1"/>
          </reference>
        </references>
      </pivotArea>
    </chartFormat>
    <chartFormat chart="4" format="18">
      <pivotArea type="data" outline="0" fieldPosition="0">
        <references count="2">
          <reference field="4294967294" count="1" selected="0">
            <x v="0"/>
          </reference>
          <reference field="2" count="1" selected="0">
            <x v="9"/>
          </reference>
        </references>
      </pivotArea>
    </chartFormat>
    <chartFormat chart="4" format="19">
      <pivotArea type="data" outline="0" fieldPosition="0">
        <references count="2">
          <reference field="4294967294" count="1" selected="0">
            <x v="0"/>
          </reference>
          <reference field="2" count="1" selected="0">
            <x v="10"/>
          </reference>
        </references>
      </pivotArea>
    </chartFormat>
    <chartFormat chart="4" format="20">
      <pivotArea type="data" outline="0" fieldPosition="0">
        <references count="2">
          <reference field="4294967294" count="1" selected="0">
            <x v="0"/>
          </reference>
          <reference field="2" count="1" selected="0">
            <x v="2"/>
          </reference>
        </references>
      </pivotArea>
    </chartFormat>
    <chartFormat chart="4" format="21">
      <pivotArea type="data" outline="0" fieldPosition="0">
        <references count="2">
          <reference field="4294967294" count="1" selected="0">
            <x v="0"/>
          </reference>
          <reference field="2" count="1" selected="0">
            <x v="11"/>
          </reference>
        </references>
      </pivotArea>
    </chartFormat>
    <chartFormat chart="4" format="22">
      <pivotArea type="data" outline="0" fieldPosition="0">
        <references count="2">
          <reference field="4294967294" count="1" selected="0">
            <x v="0"/>
          </reference>
          <reference field="2" count="1" selected="0">
            <x v="12"/>
          </reference>
        </references>
      </pivotArea>
    </chartFormat>
    <chartFormat chart="0" format="1">
      <pivotArea type="data" outline="0" fieldPosition="0">
        <references count="2">
          <reference field="4294967294" count="1" selected="0">
            <x v="0"/>
          </reference>
          <reference field="2" count="1" selected="0">
            <x v="0"/>
          </reference>
        </references>
      </pivotArea>
    </chartFormat>
    <chartFormat chart="0" format="2">
      <pivotArea type="data" outline="0" fieldPosition="0">
        <references count="2">
          <reference field="4294967294" count="1" selected="0">
            <x v="0"/>
          </reference>
          <reference field="2" count="1" selected="0">
            <x v="1"/>
          </reference>
        </references>
      </pivotArea>
    </chartFormat>
    <chartFormat chart="0" format="3">
      <pivotArea type="data" outline="0" fieldPosition="0">
        <references count="2">
          <reference field="4294967294" count="1" selected="0">
            <x v="0"/>
          </reference>
          <reference field="2" count="1" selected="0">
            <x v="2"/>
          </reference>
        </references>
      </pivotArea>
    </chartFormat>
    <chartFormat chart="0" format="4">
      <pivotArea type="data" outline="0" fieldPosition="0">
        <references count="2">
          <reference field="4294967294" count="1" selected="0">
            <x v="0"/>
          </reference>
          <reference field="2" count="1" selected="0">
            <x v="6"/>
          </reference>
        </references>
      </pivotArea>
    </chartFormat>
    <chartFormat chart="0" format="5">
      <pivotArea type="data" outline="0" fieldPosition="0">
        <references count="2">
          <reference field="4294967294" count="1" selected="0">
            <x v="0"/>
          </reference>
          <reference field="2" count="1" selected="0">
            <x v="7"/>
          </reference>
        </references>
      </pivotArea>
    </chartFormat>
    <chartFormat chart="0" format="6">
      <pivotArea type="data" outline="0" fieldPosition="0">
        <references count="2">
          <reference field="4294967294" count="1" selected="0">
            <x v="0"/>
          </reference>
          <reference field="2" count="1" selected="0">
            <x v="8"/>
          </reference>
        </references>
      </pivotArea>
    </chartFormat>
    <chartFormat chart="0" format="7">
      <pivotArea type="data" outline="0" fieldPosition="0">
        <references count="2">
          <reference field="4294967294" count="1" selected="0">
            <x v="0"/>
          </reference>
          <reference field="2" count="1" selected="0">
            <x v="9"/>
          </reference>
        </references>
      </pivotArea>
    </chartFormat>
    <chartFormat chart="0" format="8">
      <pivotArea type="data" outline="0" fieldPosition="0">
        <references count="2">
          <reference field="4294967294" count="1" selected="0">
            <x v="0"/>
          </reference>
          <reference field="2" count="1" selected="0">
            <x v="10"/>
          </reference>
        </references>
      </pivotArea>
    </chartFormat>
    <chartFormat chart="0" format="9">
      <pivotArea type="data" outline="0" fieldPosition="0">
        <references count="2">
          <reference field="4294967294" count="1" selected="0">
            <x v="0"/>
          </reference>
          <reference field="2" count="1" selected="0">
            <x v="11"/>
          </reference>
        </references>
      </pivotArea>
    </chartFormat>
    <chartFormat chart="4" format="23">
      <pivotArea type="data" outline="0" fieldPosition="0">
        <references count="2">
          <reference field="4294967294" count="1" selected="0">
            <x v="0"/>
          </reference>
          <reference field="2" count="1" selected="0">
            <x v="5"/>
          </reference>
        </references>
      </pivotArea>
    </chartFormat>
    <chartFormat chart="4" format="24">
      <pivotArea type="data" outline="0" fieldPosition="0">
        <references count="2">
          <reference field="4294967294" count="1" selected="0">
            <x v="0"/>
          </reference>
          <reference field="2" count="1" selected="0">
            <x v="4"/>
          </reference>
        </references>
      </pivotArea>
    </chartFormat>
    <chartFormat chart="4" format="25">
      <pivotArea type="data" outline="0" fieldPosition="0">
        <references count="2">
          <reference field="4294967294" count="1" selected="0">
            <x v="0"/>
          </reference>
          <reference field="2" count="1" selected="0">
            <x v="3"/>
          </reference>
        </references>
      </pivotArea>
    </chartFormat>
    <chartFormat chart="0" format="10">
      <pivotArea type="data" outline="0" fieldPosition="0">
        <references count="2">
          <reference field="4294967294" count="1" selected="0">
            <x v="0"/>
          </reference>
          <reference field="2" count="1" selected="0">
            <x v="3"/>
          </reference>
        </references>
      </pivotArea>
    </chartFormat>
    <chartFormat chart="0" format="11">
      <pivotArea type="data" outline="0" fieldPosition="0">
        <references count="2">
          <reference field="4294967294" count="1" selected="0">
            <x v="0"/>
          </reference>
          <reference field="2" count="1" selected="0">
            <x v="4"/>
          </reference>
        </references>
      </pivotArea>
    </chartFormat>
    <chartFormat chart="0" format="12">
      <pivotArea type="data" outline="0" fieldPosition="0">
        <references count="2">
          <reference field="4294967294" count="1" selected="0">
            <x v="0"/>
          </reference>
          <reference field="2"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64CC0B3F-BA45-4C31-8CFD-A38A94BCFC3D}" name="Übersicht" cacheId="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G4:H11" firstHeaderRow="1" firstDataRow="1" firstDataCol="1" rowPageCount="2" colPageCount="1"/>
  <pivotFields count="4">
    <pivotField axis="axisPage" showAll="0">
      <items count="6">
        <item x="0"/>
        <item x="1"/>
        <item x="2"/>
        <item x="3"/>
        <item x="4"/>
        <item t="default"/>
      </items>
    </pivotField>
    <pivotField axis="axisRow" showAll="0">
      <items count="7">
        <item x="0"/>
        <item x="1"/>
        <item x="2"/>
        <item x="3"/>
        <item x="4"/>
        <item x="5"/>
        <item t="default"/>
      </items>
    </pivotField>
    <pivotField axis="axisPage" showAll="0">
      <items count="23">
        <item x="7"/>
        <item m="1" x="17"/>
        <item m="1" x="15"/>
        <item m="1" x="19"/>
        <item m="1" x="18"/>
        <item m="1" x="16"/>
        <item m="1" x="20"/>
        <item m="1" x="21"/>
        <item m="1" x="8"/>
        <item m="1" x="9"/>
        <item m="1" x="10"/>
        <item m="1" x="11"/>
        <item m="1" x="12"/>
        <item m="1" x="13"/>
        <item m="1" x="14"/>
        <item x="0"/>
        <item x="1"/>
        <item x="2"/>
        <item x="3"/>
        <item x="4"/>
        <item x="5"/>
        <item x="6"/>
        <item t="default"/>
      </items>
    </pivotField>
    <pivotField dataField="1" numFmtId="3" showAll="0"/>
  </pivotFields>
  <rowFields count="1">
    <field x="1"/>
  </rowFields>
  <rowItems count="7">
    <i>
      <x/>
    </i>
    <i>
      <x v="1"/>
    </i>
    <i>
      <x v="2"/>
    </i>
    <i>
      <x v="3"/>
    </i>
    <i>
      <x v="4"/>
    </i>
    <i>
      <x v="5"/>
    </i>
    <i t="grand">
      <x/>
    </i>
  </rowItems>
  <colItems count="1">
    <i/>
  </colItems>
  <pageFields count="2">
    <pageField fld="0" item="1" hier="-1"/>
    <pageField fld="2" item="0" hier="-1"/>
  </pageFields>
  <dataFields count="1">
    <dataField name="Summe von Werte2" fld="3"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DD88E861-B9FB-49F0-B400-EEF12CB2A9B1}" name="Zeitreihe" cacheId="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6">
  <location ref="A4:B10" firstHeaderRow="1" firstDataRow="1" firstDataCol="1" rowPageCount="2" colPageCount="1"/>
  <pivotFields count="4">
    <pivotField axis="axisRow" showAll="0">
      <items count="6">
        <item x="0"/>
        <item x="1"/>
        <item x="2"/>
        <item x="3"/>
        <item x="4"/>
        <item t="default"/>
      </items>
    </pivotField>
    <pivotField axis="axisPage" showAll="0">
      <items count="7">
        <item x="5"/>
        <item x="1"/>
        <item x="2"/>
        <item x="3"/>
        <item x="4"/>
        <item x="0"/>
        <item t="default"/>
      </items>
    </pivotField>
    <pivotField axis="axisPage" showAll="0">
      <items count="23">
        <item x="7"/>
        <item m="1" x="17"/>
        <item m="1" x="15"/>
        <item m="1" x="19"/>
        <item m="1" x="18"/>
        <item m="1" x="16"/>
        <item m="1" x="20"/>
        <item m="1" x="21"/>
        <item m="1" x="8"/>
        <item m="1" x="9"/>
        <item m="1" x="10"/>
        <item m="1" x="11"/>
        <item m="1" x="12"/>
        <item m="1" x="13"/>
        <item m="1" x="14"/>
        <item x="0"/>
        <item x="1"/>
        <item x="2"/>
        <item x="3"/>
        <item x="4"/>
        <item x="5"/>
        <item x="6"/>
        <item t="default"/>
      </items>
    </pivotField>
    <pivotField dataField="1" numFmtId="3" showAll="0"/>
  </pivotFields>
  <rowFields count="1">
    <field x="0"/>
  </rowFields>
  <rowItems count="6">
    <i>
      <x/>
    </i>
    <i>
      <x v="1"/>
    </i>
    <i>
      <x v="2"/>
    </i>
    <i>
      <x v="3"/>
    </i>
    <i>
      <x v="4"/>
    </i>
    <i t="grand">
      <x/>
    </i>
  </rowItems>
  <colItems count="1">
    <i/>
  </colItems>
  <pageFields count="2">
    <pageField fld="1" item="2" hier="-1"/>
    <pageField fld="2" item="0" hier="-1"/>
  </pageFields>
  <dataFields count="1">
    <dataField name="Summe von Werte2" fld="3" baseField="0" baseItem="0" numFmtId="3"/>
  </dataFields>
  <chartFormats count="3">
    <chartFormat chart="0"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 chart="5"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64E8DC83-789A-41D0-B9F0-E449DE8D1502}" name="PivotTable5" cacheId="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T3:Z11" firstHeaderRow="1" firstDataRow="2" firstDataCol="1" rowPageCount="1" colPageCount="1"/>
  <pivotFields count="4">
    <pivotField axis="axisCol" showAll="0">
      <items count="6">
        <item x="0"/>
        <item x="1"/>
        <item x="2"/>
        <item x="3"/>
        <item x="4"/>
        <item t="default"/>
      </items>
    </pivotField>
    <pivotField axis="axisRow" showAll="0">
      <items count="7">
        <item x="0"/>
        <item x="1"/>
        <item x="2"/>
        <item x="3"/>
        <item x="4"/>
        <item x="5"/>
        <item t="default"/>
      </items>
    </pivotField>
    <pivotField axis="axisPage" showAll="0">
      <items count="23">
        <item x="7"/>
        <item x="2"/>
        <item x="0"/>
        <item x="4"/>
        <item x="3"/>
        <item x="1"/>
        <item x="5"/>
        <item x="6"/>
        <item m="1" x="10"/>
        <item m="1" x="8"/>
        <item m="1" x="12"/>
        <item m="1" x="11"/>
        <item m="1" x="9"/>
        <item m="1" x="13"/>
        <item m="1" x="14"/>
        <item m="1" x="17"/>
        <item m="1" x="15"/>
        <item m="1" x="19"/>
        <item m="1" x="18"/>
        <item m="1" x="16"/>
        <item m="1" x="20"/>
        <item m="1" x="21"/>
        <item t="default"/>
      </items>
    </pivotField>
    <pivotField dataField="1" numFmtId="3" showAll="0"/>
  </pivotFields>
  <rowFields count="1">
    <field x="1"/>
  </rowFields>
  <rowItems count="7">
    <i>
      <x/>
    </i>
    <i>
      <x v="1"/>
    </i>
    <i>
      <x v="2"/>
    </i>
    <i>
      <x v="3"/>
    </i>
    <i>
      <x v="4"/>
    </i>
    <i>
      <x v="5"/>
    </i>
    <i t="grand">
      <x/>
    </i>
  </rowItems>
  <colFields count="1">
    <field x="0"/>
  </colFields>
  <colItems count="6">
    <i>
      <x/>
    </i>
    <i>
      <x v="1"/>
    </i>
    <i>
      <x v="2"/>
    </i>
    <i>
      <x v="3"/>
    </i>
    <i>
      <x v="4"/>
    </i>
    <i t="grand">
      <x/>
    </i>
  </colItems>
  <pageFields count="1">
    <pageField fld="2" item="6" hier="-1"/>
  </pageFields>
  <dataFields count="1">
    <dataField name="Summe von Werte2" fld="3"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031E4403-8322-4F61-8F7B-7F09217A0AD5}" name="PivotTable4" cacheId="2"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L3:R11" firstHeaderRow="1" firstDataRow="2" firstDataCol="1" rowPageCount="1" colPageCount="1"/>
  <pivotFields count="4">
    <pivotField axis="axisCol" showAll="0">
      <items count="6">
        <item x="0"/>
        <item x="1"/>
        <item x="2"/>
        <item x="3"/>
        <item x="4"/>
        <item t="default"/>
      </items>
    </pivotField>
    <pivotField axis="axisRow" showAll="0">
      <items count="7">
        <item x="0"/>
        <item x="1"/>
        <item x="2"/>
        <item x="3"/>
        <item x="4"/>
        <item x="5"/>
        <item t="default"/>
      </items>
    </pivotField>
    <pivotField axis="axisPage" showAll="0">
      <items count="23">
        <item x="7"/>
        <item x="2"/>
        <item x="0"/>
        <item x="4"/>
        <item x="3"/>
        <item x="1"/>
        <item x="5"/>
        <item x="6"/>
        <item m="1" x="10"/>
        <item m="1" x="8"/>
        <item m="1" x="12"/>
        <item m="1" x="11"/>
        <item m="1" x="9"/>
        <item m="1" x="13"/>
        <item m="1" x="14"/>
        <item m="1" x="17"/>
        <item m="1" x="15"/>
        <item m="1" x="19"/>
        <item m="1" x="18"/>
        <item m="1" x="16"/>
        <item m="1" x="20"/>
        <item m="1" x="21"/>
        <item t="default"/>
      </items>
    </pivotField>
    <pivotField dataField="1" numFmtId="3" showAll="0"/>
  </pivotFields>
  <rowFields count="1">
    <field x="1"/>
  </rowFields>
  <rowItems count="7">
    <i>
      <x/>
    </i>
    <i>
      <x v="1"/>
    </i>
    <i>
      <x v="2"/>
    </i>
    <i>
      <x v="3"/>
    </i>
    <i>
      <x v="4"/>
    </i>
    <i>
      <x v="5"/>
    </i>
    <i t="grand">
      <x/>
    </i>
  </rowItems>
  <colFields count="1">
    <field x="0"/>
  </colFields>
  <colItems count="6">
    <i>
      <x/>
    </i>
    <i>
      <x v="1"/>
    </i>
    <i>
      <x v="2"/>
    </i>
    <i>
      <x v="3"/>
    </i>
    <i>
      <x v="4"/>
    </i>
    <i t="grand">
      <x/>
    </i>
  </colItems>
  <pageFields count="1">
    <pageField fld="2" item="2" hier="-1"/>
  </pageFields>
  <dataFields count="1">
    <dataField name="Summe von Werte2" fld="3"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42610A50-9280-4987-9F06-B55030D76A75}" name="Übersicht" cacheId="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M4:O12" firstHeaderRow="0" firstDataRow="1" firstDataCol="1" rowPageCount="2" colPageCount="1"/>
  <pivotFields count="7">
    <pivotField numFmtId="14" showAll="0">
      <items count="12">
        <item x="0"/>
        <item x="1"/>
        <item x="2"/>
        <item x="3"/>
        <item x="4"/>
        <item x="5"/>
        <item x="6"/>
        <item x="7"/>
        <item x="8"/>
        <item x="9"/>
        <item x="10"/>
        <item t="default"/>
      </items>
    </pivotField>
    <pivotField axis="axisRow" showAll="0">
      <items count="8">
        <item x="0"/>
        <item x="1"/>
        <item x="2"/>
        <item x="3"/>
        <item x="4"/>
        <item x="5"/>
        <item x="6"/>
        <item t="default"/>
      </items>
    </pivotField>
    <pivotField dataField="1" numFmtId="3" showAll="0"/>
    <pivotField dataField="1" numFmtId="165" showAll="0"/>
    <pivotField axis="axisPage" showAll="0" defaultSubtotal="0">
      <items count="14">
        <item x="0"/>
        <item x="1"/>
        <item x="2"/>
        <item x="3"/>
        <item x="4"/>
        <item x="5"/>
        <item x="6"/>
        <item x="7"/>
        <item x="8"/>
        <item x="9"/>
        <item x="10"/>
        <item x="11"/>
        <item x="12"/>
        <item x="13"/>
      </items>
    </pivotField>
    <pivotField showAll="0" defaultSubtotal="0"/>
    <pivotField axis="axisPage" showAll="0" defaultSubtotal="0">
      <items count="8">
        <item x="0"/>
        <item x="1"/>
        <item x="2"/>
        <item x="3"/>
        <item x="4"/>
        <item x="5"/>
        <item x="6"/>
        <item x="7"/>
      </items>
    </pivotField>
  </pivotFields>
  <rowFields count="1">
    <field x="1"/>
  </rowFields>
  <rowItems count="8">
    <i>
      <x/>
    </i>
    <i>
      <x v="1"/>
    </i>
    <i>
      <x v="2"/>
    </i>
    <i>
      <x v="3"/>
    </i>
    <i>
      <x v="4"/>
    </i>
    <i>
      <x v="5"/>
    </i>
    <i>
      <x v="6"/>
    </i>
    <i t="grand">
      <x/>
    </i>
  </rowItems>
  <colFields count="1">
    <field x="-2"/>
  </colFields>
  <colItems count="2">
    <i>
      <x/>
    </i>
    <i i="1">
      <x v="1"/>
    </i>
  </colItems>
  <pageFields count="2">
    <pageField fld="4" item="12" hier="-1"/>
    <pageField fld="6" item="2" hier="-1"/>
  </pageFields>
  <dataFields count="2">
    <dataField name="Summe von Wert" fld="2" baseField="0" baseItem="0" numFmtId="3"/>
    <dataField name="Summe von Arbeitslosenquote" fld="3"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644C7150-57AD-4D81-BD4E-6A0968840A2D}" name="Zeitreihe %" cacheId="1" applyNumberFormats="0" applyBorderFormats="0" applyFontFormats="0" applyPatternFormats="0" applyAlignmentFormats="0" applyWidthHeightFormats="1" dataCaption="Werte" updatedVersion="8" minRefreshableVersion="3" useAutoFormatting="1" itemPrintTitles="1" createdVersion="8" indent="0" compact="0" compactData="0" multipleFieldFilters="0" chartFormat="7">
  <location ref="G3:I15" firstHeaderRow="1" firstDataRow="1" firstDataCol="2" rowPageCount="1" colPageCount="1"/>
  <pivotFields count="7">
    <pivotField compact="0" numFmtId="14" outline="0" showAll="0">
      <items count="12">
        <item x="0"/>
        <item x="1"/>
        <item x="2"/>
        <item x="3"/>
        <item x="4"/>
        <item x="5"/>
        <item x="6"/>
        <item x="7"/>
        <item x="8"/>
        <item x="9"/>
        <item x="10"/>
        <item t="default"/>
      </items>
    </pivotField>
    <pivotField axis="axisPage" compact="0" outline="0" showAll="0">
      <items count="8">
        <item x="4"/>
        <item x="6"/>
        <item x="1"/>
        <item x="2"/>
        <item x="3"/>
        <item x="5"/>
        <item x="0"/>
        <item t="default"/>
      </items>
    </pivotField>
    <pivotField compact="0" numFmtId="3" outline="0" showAll="0"/>
    <pivotField dataField="1" compact="0" numFmtId="165" outline="0" showAll="0"/>
    <pivotField axis="axisRow" compact="0" outline="0" showAll="0" defaultSubtotal="0">
      <items count="14">
        <item x="0"/>
        <item x="1"/>
        <item x="2"/>
        <item x="3"/>
        <item x="4"/>
        <item x="5"/>
        <item x="6"/>
        <item x="7"/>
        <item x="8"/>
        <item x="9"/>
        <item x="10"/>
        <item x="11"/>
        <item x="12"/>
        <item x="13"/>
      </items>
    </pivotField>
    <pivotField compact="0" outline="0" showAll="0" defaultSubtotal="0">
      <items count="6">
        <item x="0"/>
        <item x="1"/>
        <item x="2"/>
        <item x="3"/>
        <item x="4"/>
        <item x="5"/>
      </items>
    </pivotField>
    <pivotField axis="axisRow" compact="0" outline="0" showAll="0" defaultSubtotal="0">
      <items count="8">
        <item x="0"/>
        <item x="1"/>
        <item x="2"/>
        <item x="3"/>
        <item x="4"/>
        <item x="5"/>
        <item x="6"/>
        <item x="7"/>
      </items>
      <extLst>
        <ext xmlns:x14="http://schemas.microsoft.com/office/spreadsheetml/2009/9/main" uri="{2946ED86-A175-432a-8AC1-64E0C546D7DE}">
          <x14:pivotField fillDownLabels="1"/>
        </ext>
      </extLst>
    </pivotField>
  </pivotFields>
  <rowFields count="2">
    <field x="6"/>
    <field x="4"/>
  </rowFields>
  <rowItems count="12">
    <i>
      <x v="1"/>
      <x v="6"/>
    </i>
    <i r="1">
      <x v="12"/>
    </i>
    <i>
      <x v="2"/>
      <x v="6"/>
    </i>
    <i r="1">
      <x v="12"/>
    </i>
    <i>
      <x v="3"/>
      <x v="6"/>
    </i>
    <i r="1">
      <x v="12"/>
    </i>
    <i>
      <x v="4"/>
      <x v="6"/>
    </i>
    <i r="1">
      <x v="12"/>
    </i>
    <i>
      <x v="5"/>
      <x v="6"/>
    </i>
    <i r="1">
      <x v="12"/>
    </i>
    <i>
      <x v="6"/>
      <x v="6"/>
    </i>
    <i t="grand">
      <x/>
    </i>
  </rowItems>
  <colItems count="1">
    <i/>
  </colItems>
  <pageFields count="1">
    <pageField fld="1" item="0" hier="-1"/>
  </pageFields>
  <dataFields count="1">
    <dataField name="Summe von Arbeitslosenquote" fld="3" baseField="0" baseItem="0" numFmtId="165"/>
  </dataFields>
  <chartFormats count="2">
    <chartFormat chart="0" format="1"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4FEBFC79-54E1-4FEA-AF32-28411800CFCA}" name="Zeitreihe abs." cacheId="1" applyNumberFormats="0" applyBorderFormats="0" applyFontFormats="0" applyPatternFormats="0" applyAlignmentFormats="0" applyWidthHeightFormats="1" dataCaption="Werte" updatedVersion="8" minRefreshableVersion="3" useAutoFormatting="1" itemPrintTitles="1" createdVersion="8" indent="0" compact="0" compactData="0" multipleFieldFilters="0" chartFormat="6">
  <location ref="A3:C15" firstHeaderRow="1" firstDataRow="1" firstDataCol="2" rowPageCount="1" colPageCount="1"/>
  <pivotFields count="7">
    <pivotField compact="0" numFmtId="14" outline="0" showAll="0">
      <items count="12">
        <item x="0"/>
        <item x="1"/>
        <item x="2"/>
        <item x="3"/>
        <item x="4"/>
        <item x="5"/>
        <item x="6"/>
        <item x="7"/>
        <item x="8"/>
        <item x="9"/>
        <item x="10"/>
        <item t="default"/>
      </items>
    </pivotField>
    <pivotField axis="axisPage" compact="0" outline="0" showAll="0">
      <items count="8">
        <item x="4"/>
        <item x="6"/>
        <item x="1"/>
        <item x="2"/>
        <item x="3"/>
        <item x="5"/>
        <item x="0"/>
        <item t="default"/>
      </items>
    </pivotField>
    <pivotField dataField="1" compact="0" numFmtId="3" outline="0" showAll="0"/>
    <pivotField compact="0" numFmtId="165" outline="0" showAll="0"/>
    <pivotField axis="axisRow" compact="0" outline="0" showAll="0">
      <items count="15">
        <item sd="0" x="0"/>
        <item sd="0" x="1"/>
        <item sd="0" x="2"/>
        <item sd="0" x="3"/>
        <item sd="0" x="4"/>
        <item sd="0" x="5"/>
        <item sd="0" x="6"/>
        <item sd="0" x="7"/>
        <item sd="0" x="8"/>
        <item sd="0" x="9"/>
        <item sd="0" x="10"/>
        <item sd="0" x="11"/>
        <item sd="0" x="12"/>
        <item sd="0" x="13"/>
        <item t="default"/>
      </items>
    </pivotField>
    <pivotField compact="0" outline="0" showAll="0">
      <items count="7">
        <item sd="0" x="0"/>
        <item sd="0" x="1"/>
        <item x="2"/>
        <item sd="0" x="3"/>
        <item sd="0" x="4"/>
        <item sd="0" x="5"/>
        <item t="default"/>
      </items>
    </pivotField>
    <pivotField axis="axisRow" compact="0" outline="0" showAll="0" defaultSubtotal="0">
      <items count="8">
        <item sd="0" x="0"/>
        <item x="1"/>
        <item x="2"/>
        <item x="3"/>
        <item x="4"/>
        <item x="5"/>
        <item x="6"/>
        <item sd="0" x="7"/>
      </items>
      <extLst>
        <ext xmlns:x14="http://schemas.microsoft.com/office/spreadsheetml/2009/9/main" uri="{2946ED86-A175-432a-8AC1-64E0C546D7DE}">
          <x14:pivotField fillDownLabels="1"/>
        </ext>
      </extLst>
    </pivotField>
  </pivotFields>
  <rowFields count="2">
    <field x="6"/>
    <field x="4"/>
  </rowFields>
  <rowItems count="12">
    <i>
      <x v="1"/>
      <x v="6"/>
    </i>
    <i r="1">
      <x v="12"/>
    </i>
    <i>
      <x v="2"/>
      <x v="6"/>
    </i>
    <i r="1">
      <x v="12"/>
    </i>
    <i>
      <x v="3"/>
      <x v="6"/>
    </i>
    <i r="1">
      <x v="12"/>
    </i>
    <i>
      <x v="4"/>
      <x v="6"/>
    </i>
    <i r="1">
      <x v="12"/>
    </i>
    <i>
      <x v="5"/>
      <x v="6"/>
    </i>
    <i r="1">
      <x v="12"/>
    </i>
    <i>
      <x v="6"/>
      <x v="6"/>
    </i>
    <i t="grand">
      <x/>
    </i>
  </rowItems>
  <colItems count="1">
    <i/>
  </colItems>
  <pageFields count="1">
    <pageField fld="1" item="0" hier="-1"/>
  </pageFields>
  <dataFields count="1">
    <dataField name="Summe von Wert" fld="2" baseField="0" baseItem="0" numFmtId="3"/>
  </dataFields>
  <chartFormats count="2">
    <chartFormat chart="0" format="152" series="1">
      <pivotArea type="data" outline="0" fieldPosition="0">
        <references count="1">
          <reference field="4294967294" count="1" selected="0">
            <x v="0"/>
          </reference>
        </references>
      </pivotArea>
    </chartFormat>
    <chartFormat chart="5" format="15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9001B45-F29C-4B31-96DC-134FBA8C89DA}" name="PivotTable4" cacheId="4"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location ref="S3:V21" firstHeaderRow="1" firstDataRow="2" firstDataCol="1"/>
  <pivotFields count="5">
    <pivotField axis="axisRow" showAll="0">
      <items count="9">
        <item h="1" m="1" x="6"/>
        <item h="1" m="1" x="7"/>
        <item h="1" x="0"/>
        <item x="1"/>
        <item h="1" x="2"/>
        <item h="1" x="3"/>
        <item h="1" x="4"/>
        <item x="5"/>
        <item t="default"/>
      </items>
    </pivotField>
    <pivotField axis="axisRow" showAll="0">
      <items count="8">
        <item x="0"/>
        <item x="1"/>
        <item x="2"/>
        <item x="3"/>
        <item x="4"/>
        <item x="5"/>
        <item x="6"/>
        <item t="default"/>
      </items>
    </pivotField>
    <pivotField axis="axisCol" showAll="0">
      <items count="7">
        <item h="1" x="4"/>
        <item x="2"/>
        <item x="0"/>
        <item h="1" x="5"/>
        <item h="1" x="3"/>
        <item h="1" x="1"/>
        <item t="default"/>
      </items>
    </pivotField>
    <pivotField dataField="1" showAll="0"/>
    <pivotField showAll="0"/>
  </pivotFields>
  <rowFields count="2">
    <field x="0"/>
    <field x="1"/>
  </rowFields>
  <rowItems count="17">
    <i>
      <x v="3"/>
    </i>
    <i r="1">
      <x/>
    </i>
    <i r="1">
      <x v="1"/>
    </i>
    <i r="1">
      <x v="2"/>
    </i>
    <i r="1">
      <x v="3"/>
    </i>
    <i r="1">
      <x v="4"/>
    </i>
    <i r="1">
      <x v="5"/>
    </i>
    <i r="1">
      <x v="6"/>
    </i>
    <i>
      <x v="7"/>
    </i>
    <i r="1">
      <x/>
    </i>
    <i r="1">
      <x v="1"/>
    </i>
    <i r="1">
      <x v="2"/>
    </i>
    <i r="1">
      <x v="3"/>
    </i>
    <i r="1">
      <x v="4"/>
    </i>
    <i r="1">
      <x v="5"/>
    </i>
    <i r="1">
      <x v="6"/>
    </i>
    <i t="grand">
      <x/>
    </i>
  </rowItems>
  <colFields count="1">
    <field x="2"/>
  </colFields>
  <colItems count="3">
    <i>
      <x v="1"/>
    </i>
    <i>
      <x v="2"/>
    </i>
    <i t="grand">
      <x/>
    </i>
  </colItems>
  <dataFields count="1">
    <dataField name="Summe von Werte2"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E3AFD2E0-025B-4F80-B772-FA7AAEF6656B}" name="PivotTable3" cacheId="0" applyNumberFormats="0" applyBorderFormats="0" applyFontFormats="0" applyPatternFormats="0" applyAlignmentFormats="0" applyWidthHeightFormats="1" dataCaption="Werte" updatedVersion="8" minRefreshableVersion="3" useAutoFormatting="1" rowGrandTotals="0" colGrandTotals="0" itemPrintTitles="1" createdVersion="8" indent="0" compact="0" compactData="0" multipleFieldFilters="0">
  <location ref="L4:P13" firstHeaderRow="1" firstDataRow="3" firstDataCol="1" rowPageCount="1" colPageCount="1"/>
  <pivotFields count="6">
    <pivotField axis="axisCol" compact="0" outline="0" showAll="0" defaultSubtotal="0">
      <items count="6">
        <item h="1" x="0"/>
        <item x="1"/>
        <item h="1" x="2"/>
        <item h="1" x="3"/>
        <item h="1" x="4"/>
        <item x="5"/>
      </items>
    </pivotField>
    <pivotField axis="axisRow" compact="0" outline="0" showAll="0" defaultSubtotal="0">
      <items count="7">
        <item x="0"/>
        <item x="1"/>
        <item x="2"/>
        <item x="3"/>
        <item x="4"/>
        <item x="5"/>
        <item x="6"/>
      </items>
    </pivotField>
    <pivotField axis="axisPage" compact="0" outline="0" showAll="0" defaultSubtotal="0">
      <items count="2">
        <item x="0"/>
        <item x="1"/>
      </items>
    </pivotField>
    <pivotField axis="axisCol" compact="0" outline="0" multipleItemSelectionAllowed="1" showAll="0" defaultSubtotal="0">
      <items count="14">
        <item h="1" x="9"/>
        <item h="1" x="11"/>
        <item h="1" x="10"/>
        <item x="0"/>
        <item h="1" x="3"/>
        <item h="1" x="7"/>
        <item h="1" x="5"/>
        <item h="1" x="8"/>
        <item h="1" x="2"/>
        <item x="4"/>
        <item h="1" x="1"/>
        <item h="1" x="6"/>
        <item h="1" x="12"/>
        <item h="1" x="13"/>
      </items>
    </pivotField>
    <pivotField dataField="1" compact="0" outline="0" showAll="0" defaultSubtotal="0"/>
    <pivotField compact="0" outline="0" showAll="0" defaultSubtotal="0"/>
  </pivotFields>
  <rowFields count="1">
    <field x="1"/>
  </rowFields>
  <rowItems count="7">
    <i>
      <x/>
    </i>
    <i>
      <x v="1"/>
    </i>
    <i>
      <x v="2"/>
    </i>
    <i>
      <x v="3"/>
    </i>
    <i>
      <x v="4"/>
    </i>
    <i>
      <x v="5"/>
    </i>
    <i>
      <x v="6"/>
    </i>
  </rowItems>
  <colFields count="2">
    <field x="3"/>
    <field x="0"/>
  </colFields>
  <colItems count="4">
    <i>
      <x v="3"/>
      <x v="1"/>
    </i>
    <i r="1">
      <x v="5"/>
    </i>
    <i>
      <x v="9"/>
      <x v="1"/>
    </i>
    <i r="1">
      <x v="5"/>
    </i>
  </colItems>
  <pageFields count="1">
    <pageField fld="2" item="0" hier="-1"/>
  </pageFields>
  <dataFields count="1">
    <dataField name="Summe von Werte2"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7C3C8F39-A9F5-4BE3-A44A-9EF51AB2E713}" name="Übersicht" cacheId="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G5:I13" firstHeaderRow="0" firstDataRow="1" firstDataCol="1" rowPageCount="3" colPageCount="1"/>
  <pivotFields count="6">
    <pivotField axis="axisPage" showAll="0">
      <items count="7">
        <item x="0"/>
        <item x="1"/>
        <item x="2"/>
        <item x="3"/>
        <item x="4"/>
        <item x="5"/>
        <item t="default"/>
      </items>
    </pivotField>
    <pivotField axis="axisRow" showAll="0">
      <items count="8">
        <item x="0"/>
        <item x="1"/>
        <item x="2"/>
        <item x="3"/>
        <item x="4"/>
        <item x="5"/>
        <item x="6"/>
        <item t="default"/>
      </items>
    </pivotField>
    <pivotField axis="axisPage" showAll="0">
      <items count="3">
        <item x="0"/>
        <item x="1"/>
        <item t="default"/>
      </items>
    </pivotField>
    <pivotField axis="axisPage" showAll="0">
      <items count="15">
        <item x="9"/>
        <item x="11"/>
        <item x="10"/>
        <item x="0"/>
        <item x="3"/>
        <item x="7"/>
        <item x="5"/>
        <item x="8"/>
        <item x="2"/>
        <item x="4"/>
        <item x="1"/>
        <item x="6"/>
        <item x="12"/>
        <item x="13"/>
        <item t="default"/>
      </items>
    </pivotField>
    <pivotField dataField="1" showAll="0"/>
    <pivotField dataField="1" showAll="0"/>
  </pivotFields>
  <rowFields count="1">
    <field x="1"/>
  </rowFields>
  <rowItems count="8">
    <i>
      <x/>
    </i>
    <i>
      <x v="1"/>
    </i>
    <i>
      <x v="2"/>
    </i>
    <i>
      <x v="3"/>
    </i>
    <i>
      <x v="4"/>
    </i>
    <i>
      <x v="5"/>
    </i>
    <i>
      <x v="6"/>
    </i>
    <i t="grand">
      <x/>
    </i>
  </rowItems>
  <colFields count="1">
    <field x="-2"/>
  </colFields>
  <colItems count="2">
    <i>
      <x/>
    </i>
    <i i="1">
      <x v="1"/>
    </i>
  </colItems>
  <pageFields count="3">
    <pageField fld="2" item="1" hier="-1"/>
    <pageField fld="3" item="11" hier="-1"/>
    <pageField fld="0" item="1" hier="-1"/>
  </pageFields>
  <dataFields count="2">
    <dataField name="Summe von Werte2" fld="4" baseField="0" baseItem="0"/>
    <dataField name="Summe von werte22"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FA157A04-625E-4CD5-9C67-1BE10DDD3296}" name="Zeitreihe" cacheId="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9">
  <location ref="A5:C12" firstHeaderRow="0" firstDataRow="1" firstDataCol="1" rowPageCount="3" colPageCount="1"/>
  <pivotFields count="6">
    <pivotField axis="axisRow" showAll="0">
      <items count="7">
        <item x="0"/>
        <item x="1"/>
        <item x="2"/>
        <item x="3"/>
        <item x="4"/>
        <item x="5"/>
        <item t="default"/>
      </items>
    </pivotField>
    <pivotField axis="axisPage" showAll="0">
      <items count="8">
        <item x="6"/>
        <item x="1"/>
        <item x="2"/>
        <item x="3"/>
        <item x="5"/>
        <item x="4"/>
        <item x="0"/>
        <item t="default"/>
      </items>
    </pivotField>
    <pivotField axis="axisPage" showAll="0">
      <items count="3">
        <item x="0"/>
        <item x="1"/>
        <item t="default"/>
      </items>
    </pivotField>
    <pivotField axis="axisPage" showAll="0">
      <items count="15">
        <item x="9"/>
        <item x="11"/>
        <item x="10"/>
        <item x="0"/>
        <item x="3"/>
        <item x="7"/>
        <item x="5"/>
        <item x="8"/>
        <item x="2"/>
        <item x="4"/>
        <item x="1"/>
        <item x="6"/>
        <item x="12"/>
        <item x="13"/>
        <item t="default"/>
      </items>
    </pivotField>
    <pivotField dataField="1" showAll="0"/>
    <pivotField dataField="1" showAll="0"/>
  </pivotFields>
  <rowFields count="1">
    <field x="0"/>
  </rowFields>
  <rowItems count="7">
    <i>
      <x/>
    </i>
    <i>
      <x v="1"/>
    </i>
    <i>
      <x v="2"/>
    </i>
    <i>
      <x v="3"/>
    </i>
    <i>
      <x v="4"/>
    </i>
    <i>
      <x v="5"/>
    </i>
    <i t="grand">
      <x/>
    </i>
  </rowItems>
  <colFields count="1">
    <field x="-2"/>
  </colFields>
  <colItems count="2">
    <i>
      <x/>
    </i>
    <i i="1">
      <x v="1"/>
    </i>
  </colItems>
  <pageFields count="3">
    <pageField fld="2" item="1" hier="-1"/>
    <pageField fld="3" item="11" hier="-1"/>
    <pageField fld="1" item="6" hier="-1"/>
  </pageFields>
  <dataFields count="2">
    <dataField name="Summe von Werte2" fld="4" baseField="0" baseItem="0"/>
    <dataField name="Summe von werte22" fld="5" baseField="0" baseItem="0"/>
  </dataField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6" format="4" series="1">
      <pivotArea type="data" outline="0" fieldPosition="0">
        <references count="1">
          <reference field="4294967294" count="1" selected="0">
            <x v="0"/>
          </reference>
        </references>
      </pivotArea>
    </chartFormat>
    <chartFormat chart="6" format="5" series="1">
      <pivotArea type="data" outline="0" fieldPosition="0">
        <references count="1">
          <reference field="4294967294" count="1" selected="0">
            <x v="1"/>
          </reference>
        </references>
      </pivotArea>
    </chartFormat>
    <chartFormat chart="8" format="8" series="1">
      <pivotArea type="data" outline="0" fieldPosition="0">
        <references count="1">
          <reference field="4294967294" count="1" selected="0">
            <x v="0"/>
          </reference>
        </references>
      </pivotArea>
    </chartFormat>
    <chartFormat chart="8" format="9"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49E19A19-2B9A-4F86-8AA2-D4A7962E16EF}" name="PivotTable6" cacheId="0" applyNumberFormats="0" applyBorderFormats="0" applyFontFormats="0" applyPatternFormats="0" applyAlignmentFormats="0" applyWidthHeightFormats="1" dataCaption="Werte" updatedVersion="8" minRefreshableVersion="3" useAutoFormatting="1" rowGrandTotals="0" colGrandTotals="0" itemPrintTitles="1" createdVersion="8" indent="0" compact="0" compactData="0" multipleFieldFilters="0">
  <location ref="R4:V13" firstHeaderRow="1" firstDataRow="3" firstDataCol="1" rowPageCount="1" colPageCount="1"/>
  <pivotFields count="6">
    <pivotField axis="axisCol" compact="0" outline="0" showAll="0" defaultSubtotal="0">
      <items count="6">
        <item x="0"/>
        <item h="1" x="1"/>
        <item h="1" x="2"/>
        <item h="1" x="3"/>
        <item x="4"/>
        <item h="1" x="5"/>
      </items>
    </pivotField>
    <pivotField axis="axisRow" compact="0" outline="0" showAll="0" defaultSubtotal="0">
      <items count="7">
        <item x="0"/>
        <item x="1"/>
        <item x="2"/>
        <item x="3"/>
        <item x="4"/>
        <item x="5"/>
        <item x="6"/>
      </items>
    </pivotField>
    <pivotField axis="axisPage" compact="0" outline="0" showAll="0" defaultSubtotal="0">
      <items count="2">
        <item x="0"/>
        <item x="1"/>
      </items>
    </pivotField>
    <pivotField axis="axisCol" compact="0" outline="0" multipleItemSelectionAllowed="1" showAll="0" defaultSubtotal="0">
      <items count="14">
        <item h="1" x="9"/>
        <item h="1" x="11"/>
        <item h="1" x="10"/>
        <item x="0"/>
        <item h="1" x="3"/>
        <item h="1" x="7"/>
        <item h="1" x="5"/>
        <item x="6"/>
        <item x="8"/>
        <item h="1" x="2"/>
        <item h="1" x="4"/>
        <item h="1" x="1"/>
        <item h="1" x="12"/>
        <item h="1" x="13"/>
      </items>
    </pivotField>
    <pivotField dataField="1" compact="0" outline="0" showAll="0" defaultSubtotal="0"/>
    <pivotField compact="0" outline="0" showAll="0" defaultSubtotal="0"/>
  </pivotFields>
  <rowFields count="1">
    <field x="1"/>
  </rowFields>
  <rowItems count="7">
    <i>
      <x/>
    </i>
    <i>
      <x v="1"/>
    </i>
    <i>
      <x v="2"/>
    </i>
    <i>
      <x v="3"/>
    </i>
    <i>
      <x v="4"/>
    </i>
    <i>
      <x v="5"/>
    </i>
    <i>
      <x v="6"/>
    </i>
  </rowItems>
  <colFields count="2">
    <field x="3"/>
    <field x="0"/>
  </colFields>
  <colItems count="4">
    <i>
      <x v="7"/>
      <x/>
    </i>
    <i r="1">
      <x v="4"/>
    </i>
    <i>
      <x v="8"/>
      <x/>
    </i>
    <i r="1">
      <x v="4"/>
    </i>
  </colItems>
  <pageFields count="1">
    <pageField fld="2" item="1" hier="-1"/>
  </pageFields>
  <dataFields count="1">
    <dataField name="Summe von Werte2"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FF28D8DF-FD67-48C1-A85B-D1FDEEC98838}" name="Zeitreihe" cacheId="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4">
  <location ref="A4:C11" firstHeaderRow="0" firstDataRow="1" firstDataCol="1" rowPageCount="2" colPageCount="1"/>
  <pivotFields count="5">
    <pivotField axis="axisRow" showAll="0">
      <items count="7">
        <item x="0"/>
        <item x="1"/>
        <item x="2"/>
        <item x="3"/>
        <item x="4"/>
        <item x="5"/>
        <item t="default"/>
      </items>
    </pivotField>
    <pivotField axis="axisPage" showAll="0">
      <items count="8">
        <item x="6"/>
        <item x="1"/>
        <item x="2"/>
        <item x="3"/>
        <item x="5"/>
        <item x="4"/>
        <item x="0"/>
        <item t="default"/>
      </items>
    </pivotField>
    <pivotField axis="axisPage" showAll="0">
      <items count="11">
        <item x="1"/>
        <item x="0"/>
        <item x="2"/>
        <item x="8"/>
        <item x="9"/>
        <item x="5"/>
        <item x="4"/>
        <item x="6"/>
        <item x="3"/>
        <item x="7"/>
        <item t="default"/>
      </items>
    </pivotField>
    <pivotField dataField="1" showAll="0"/>
    <pivotField dataField="1" showAll="0"/>
  </pivotFields>
  <rowFields count="1">
    <field x="0"/>
  </rowFields>
  <rowItems count="7">
    <i>
      <x/>
    </i>
    <i>
      <x v="1"/>
    </i>
    <i>
      <x v="2"/>
    </i>
    <i>
      <x v="3"/>
    </i>
    <i>
      <x v="4"/>
    </i>
    <i>
      <x v="5"/>
    </i>
    <i t="grand">
      <x/>
    </i>
  </rowItems>
  <colFields count="1">
    <field x="-2"/>
  </colFields>
  <colItems count="2">
    <i>
      <x/>
    </i>
    <i i="1">
      <x v="1"/>
    </i>
  </colItems>
  <pageFields count="2">
    <pageField fld="2" item="4" hier="-1"/>
    <pageField fld="1" item="6" hier="-1"/>
  </pageFields>
  <dataFields count="2">
    <dataField name="Summe von Werte2" fld="3" baseField="0" baseItem="0"/>
    <dataField name="Summe von Werte 2" fld="4" baseField="0" baseItem="0"/>
  </dataField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7BD5E28A-2666-485A-9627-D1E4EAF04A09}" name="Übersicht" cacheId="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F4:H12" firstHeaderRow="0" firstDataRow="1" firstDataCol="1" rowPageCount="2" colPageCount="1"/>
  <pivotFields count="5">
    <pivotField axis="axisPage" multipleItemSelectionAllowed="1" showAll="0">
      <items count="7">
        <item h="1" x="0"/>
        <item h="1" x="1"/>
        <item h="1" x="2"/>
        <item x="3"/>
        <item h="1" x="4"/>
        <item h="1" x="5"/>
        <item t="default"/>
      </items>
    </pivotField>
    <pivotField axis="axisRow" showAll="0">
      <items count="8">
        <item x="0"/>
        <item x="1"/>
        <item x="2"/>
        <item x="3"/>
        <item x="4"/>
        <item x="5"/>
        <item x="6"/>
        <item t="default"/>
      </items>
    </pivotField>
    <pivotField axis="axisPage" showAll="0">
      <items count="11">
        <item x="1"/>
        <item x="0"/>
        <item x="2"/>
        <item x="8"/>
        <item x="9"/>
        <item x="5"/>
        <item x="4"/>
        <item x="6"/>
        <item x="3"/>
        <item x="7"/>
        <item t="default"/>
      </items>
    </pivotField>
    <pivotField dataField="1" showAll="0"/>
    <pivotField dataField="1" showAll="0"/>
  </pivotFields>
  <rowFields count="1">
    <field x="1"/>
  </rowFields>
  <rowItems count="8">
    <i>
      <x/>
    </i>
    <i>
      <x v="1"/>
    </i>
    <i>
      <x v="2"/>
    </i>
    <i>
      <x v="3"/>
    </i>
    <i>
      <x v="4"/>
    </i>
    <i>
      <x v="5"/>
    </i>
    <i>
      <x v="6"/>
    </i>
    <i t="grand">
      <x/>
    </i>
  </rowItems>
  <colFields count="1">
    <field x="-2"/>
  </colFields>
  <colItems count="2">
    <i>
      <x/>
    </i>
    <i i="1">
      <x v="1"/>
    </i>
  </colItems>
  <pageFields count="2">
    <pageField fld="2" item="4" hier="-1"/>
    <pageField fld="0" hier="-1"/>
  </pageFields>
  <dataFields count="2">
    <dataField name="Summe von Werte2" fld="3" baseField="0" baseItem="0"/>
    <dataField name="Summe von Werte 2"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E017F118-4371-4DBB-8756-B6CEB369B670}" name="PivotTable2" cacheId="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R4:U13" firstHeaderRow="1" firstDataRow="2" firstDataCol="1" rowPageCount="1" colPageCount="1"/>
  <pivotFields count="5">
    <pivotField axis="axisCol" showAll="0">
      <items count="7">
        <item h="1" x="0"/>
        <item x="1"/>
        <item h="1" x="2"/>
        <item h="1" x="3"/>
        <item h="1" x="4"/>
        <item x="5"/>
        <item t="default"/>
      </items>
    </pivotField>
    <pivotField axis="axisRow" showAll="0">
      <items count="8">
        <item x="0"/>
        <item x="1"/>
        <item x="2"/>
        <item x="3"/>
        <item x="4"/>
        <item x="5"/>
        <item x="6"/>
        <item t="default"/>
      </items>
    </pivotField>
    <pivotField axis="axisPage" showAll="0">
      <items count="11">
        <item x="1"/>
        <item x="0"/>
        <item x="2"/>
        <item x="8"/>
        <item x="9"/>
        <item x="5"/>
        <item x="4"/>
        <item x="6"/>
        <item x="3"/>
        <item x="7"/>
        <item t="default"/>
      </items>
    </pivotField>
    <pivotField dataField="1" showAll="0"/>
    <pivotField showAll="0"/>
  </pivotFields>
  <rowFields count="1">
    <field x="1"/>
  </rowFields>
  <rowItems count="8">
    <i>
      <x/>
    </i>
    <i>
      <x v="1"/>
    </i>
    <i>
      <x v="2"/>
    </i>
    <i>
      <x v="3"/>
    </i>
    <i>
      <x v="4"/>
    </i>
    <i>
      <x v="5"/>
    </i>
    <i>
      <x v="6"/>
    </i>
    <i t="grand">
      <x/>
    </i>
  </rowItems>
  <colFields count="1">
    <field x="0"/>
  </colFields>
  <colItems count="3">
    <i>
      <x v="1"/>
    </i>
    <i>
      <x v="5"/>
    </i>
    <i t="grand">
      <x/>
    </i>
  </colItems>
  <pageFields count="1">
    <pageField fld="2" item="7" hier="-1"/>
  </pageFields>
  <dataFields count="1">
    <dataField name="Summe von Werte2"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7.xml><?xml version="1.0" encoding="utf-8"?>
<pivotTableDefinition xmlns="http://schemas.openxmlformats.org/spreadsheetml/2006/main" xmlns:mc="http://schemas.openxmlformats.org/markup-compatibility/2006" xmlns:xr="http://schemas.microsoft.com/office/spreadsheetml/2014/revision" mc:Ignorable="xr" xr:uid="{8957BA04-CCD8-438A-B0A6-2A8E942F7F8B}" name="PivotTable1" cacheId="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K4:N13" firstHeaderRow="1" firstDataRow="2" firstDataCol="1" rowPageCount="1" colPageCount="1"/>
  <pivotFields count="5">
    <pivotField axis="axisCol" showAll="0">
      <items count="7">
        <item h="1" x="0"/>
        <item x="1"/>
        <item h="1" x="2"/>
        <item h="1" x="3"/>
        <item h="1" x="4"/>
        <item x="5"/>
        <item t="default"/>
      </items>
    </pivotField>
    <pivotField axis="axisRow" showAll="0">
      <items count="8">
        <item x="0"/>
        <item x="1"/>
        <item x="2"/>
        <item x="3"/>
        <item x="4"/>
        <item x="5"/>
        <item x="6"/>
        <item t="default"/>
      </items>
    </pivotField>
    <pivotField axis="axisPage" showAll="0">
      <items count="11">
        <item x="1"/>
        <item x="0"/>
        <item x="2"/>
        <item x="8"/>
        <item x="9"/>
        <item x="5"/>
        <item x="4"/>
        <item x="6"/>
        <item x="3"/>
        <item x="7"/>
        <item t="default"/>
      </items>
    </pivotField>
    <pivotField dataField="1" showAll="0"/>
    <pivotField showAll="0"/>
  </pivotFields>
  <rowFields count="1">
    <field x="1"/>
  </rowFields>
  <rowItems count="8">
    <i>
      <x/>
    </i>
    <i>
      <x v="1"/>
    </i>
    <i>
      <x v="2"/>
    </i>
    <i>
      <x v="3"/>
    </i>
    <i>
      <x v="4"/>
    </i>
    <i>
      <x v="5"/>
    </i>
    <i>
      <x v="6"/>
    </i>
    <i t="grand">
      <x/>
    </i>
  </rowItems>
  <colFields count="1">
    <field x="0"/>
  </colFields>
  <colItems count="3">
    <i>
      <x v="1"/>
    </i>
    <i>
      <x v="5"/>
    </i>
    <i t="grand">
      <x/>
    </i>
  </colItems>
  <pageFields count="1">
    <pageField fld="2" item="2" hier="-1"/>
  </pageFields>
  <dataFields count="1">
    <dataField name="Summe von Werte2"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6B4E8CA-8EF8-41E4-B279-E14A0E7D930C}" name="Übersicht" cacheId="4"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location ref="N4:P12" firstHeaderRow="0" firstDataRow="1" firstDataCol="1" rowPageCount="2" colPageCount="1"/>
  <pivotFields count="5">
    <pivotField axis="axisPage" multipleItemSelectionAllowed="1" showAll="0">
      <items count="9">
        <item h="1" m="1" x="6"/>
        <item h="1" m="1" x="7"/>
        <item h="1" x="1"/>
        <item h="1" x="0"/>
        <item h="1" x="2"/>
        <item h="1" x="3"/>
        <item h="1" x="4"/>
        <item x="5"/>
        <item t="default"/>
      </items>
    </pivotField>
    <pivotField axis="axisRow" showAll="0">
      <items count="8">
        <item x="0"/>
        <item x="1"/>
        <item x="2"/>
        <item x="3"/>
        <item x="4"/>
        <item x="5"/>
        <item x="6"/>
        <item t="default"/>
      </items>
    </pivotField>
    <pivotField axis="axisPage" multipleItemSelectionAllowed="1" showAll="0">
      <items count="7">
        <item h="1" x="4"/>
        <item h="1" x="2"/>
        <item x="0"/>
        <item h="1" x="5"/>
        <item h="1" x="3"/>
        <item h="1" x="1"/>
        <item t="default"/>
      </items>
    </pivotField>
    <pivotField dataField="1" showAll="0"/>
    <pivotField dataField="1" showAll="0"/>
  </pivotFields>
  <rowFields count="1">
    <field x="1"/>
  </rowFields>
  <rowItems count="8">
    <i>
      <x/>
    </i>
    <i>
      <x v="1"/>
    </i>
    <i>
      <x v="2"/>
    </i>
    <i>
      <x v="3"/>
    </i>
    <i>
      <x v="4"/>
    </i>
    <i>
      <x v="5"/>
    </i>
    <i>
      <x v="6"/>
    </i>
    <i t="grand">
      <x/>
    </i>
  </rowItems>
  <colFields count="1">
    <field x="-2"/>
  </colFields>
  <colItems count="2">
    <i>
      <x/>
    </i>
    <i i="1">
      <x v="1"/>
    </i>
  </colItems>
  <pageFields count="2">
    <pageField fld="0" hier="-1"/>
    <pageField fld="2" hier="-1"/>
  </pageFields>
  <dataFields count="2">
    <dataField name="Summe von Werte2" fld="3" baseField="0" baseItem="0"/>
    <dataField name="Summe von %"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7A828F4-F2AF-463B-BE12-41132756A816}" name="Kreisdiagramm" cacheId="4"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11">
  <location ref="H4:I7" firstHeaderRow="1" firstDataRow="1" firstDataCol="1" rowPageCount="2" colPageCount="1"/>
  <pivotFields count="5">
    <pivotField axis="axisPage" multipleItemSelectionAllowed="1" showAll="0">
      <items count="9">
        <item h="1" m="1" x="6"/>
        <item h="1" m="1" x="7"/>
        <item h="1" x="1"/>
        <item h="1" x="0"/>
        <item h="1" x="2"/>
        <item h="1" x="3"/>
        <item h="1" x="4"/>
        <item x="5"/>
        <item t="default"/>
      </items>
    </pivotField>
    <pivotField axis="axisPage" showAll="0">
      <items count="8">
        <item x="6"/>
        <item x="1"/>
        <item x="2"/>
        <item x="3"/>
        <item x="5"/>
        <item x="4"/>
        <item x="0"/>
        <item t="default"/>
      </items>
    </pivotField>
    <pivotField axis="axisRow" showAll="0">
      <items count="7">
        <item x="4"/>
        <item x="2"/>
        <item h="1" x="0"/>
        <item h="1" x="5"/>
        <item h="1" x="3"/>
        <item h="1" x="1"/>
        <item t="default"/>
      </items>
    </pivotField>
    <pivotField showAll="0"/>
    <pivotField dataField="1" showAll="0"/>
  </pivotFields>
  <rowFields count="1">
    <field x="2"/>
  </rowFields>
  <rowItems count="3">
    <i>
      <x/>
    </i>
    <i>
      <x v="1"/>
    </i>
    <i t="grand">
      <x/>
    </i>
  </rowItems>
  <colItems count="1">
    <i/>
  </colItems>
  <pageFields count="2">
    <pageField fld="1" item="3" hier="-1"/>
    <pageField fld="0" hier="-1"/>
  </pageFields>
  <dataFields count="1">
    <dataField name="Summe von %" fld="4" baseField="0" baseItem="0"/>
  </dataFields>
  <chartFormats count="9">
    <chartFormat chart="2" format="39" series="1">
      <pivotArea type="data" outline="0" fieldPosition="0">
        <references count="1">
          <reference field="4294967294" count="1" selected="0">
            <x v="0"/>
          </reference>
        </references>
      </pivotArea>
    </chartFormat>
    <chartFormat chart="0" format="13" series="1">
      <pivotArea type="data" outline="0" fieldPosition="0">
        <references count="1">
          <reference field="4294967294" count="1" selected="0">
            <x v="0"/>
          </reference>
        </references>
      </pivotArea>
    </chartFormat>
    <chartFormat chart="0" format="14">
      <pivotArea type="data" outline="0" fieldPosition="0">
        <references count="2">
          <reference field="4294967294" count="1" selected="0">
            <x v="0"/>
          </reference>
          <reference field="2" count="1" selected="0">
            <x v="0"/>
          </reference>
        </references>
      </pivotArea>
    </chartFormat>
    <chartFormat chart="0" format="15">
      <pivotArea type="data" outline="0" fieldPosition="0">
        <references count="2">
          <reference field="4294967294" count="1" selected="0">
            <x v="0"/>
          </reference>
          <reference field="2" count="1" selected="0">
            <x v="1"/>
          </reference>
        </references>
      </pivotArea>
    </chartFormat>
    <chartFormat chart="2" format="40">
      <pivotArea type="data" outline="0" fieldPosition="0">
        <references count="2">
          <reference field="4294967294" count="1" selected="0">
            <x v="0"/>
          </reference>
          <reference field="2" count="1" selected="0">
            <x v="0"/>
          </reference>
        </references>
      </pivotArea>
    </chartFormat>
    <chartFormat chart="2" format="41">
      <pivotArea type="data" outline="0" fieldPosition="0">
        <references count="2">
          <reference field="4294967294" count="1" selected="0">
            <x v="0"/>
          </reference>
          <reference field="2" count="1" selected="0">
            <x v="1"/>
          </reference>
        </references>
      </pivotArea>
    </chartFormat>
    <chartFormat chart="8" format="45" series="1">
      <pivotArea type="data" outline="0" fieldPosition="0">
        <references count="1">
          <reference field="4294967294" count="1" selected="0">
            <x v="0"/>
          </reference>
        </references>
      </pivotArea>
    </chartFormat>
    <chartFormat chart="8" format="46">
      <pivotArea type="data" outline="0" fieldPosition="0">
        <references count="2">
          <reference field="4294967294" count="1" selected="0">
            <x v="0"/>
          </reference>
          <reference field="2" count="1" selected="0">
            <x v="0"/>
          </reference>
        </references>
      </pivotArea>
    </chartFormat>
    <chartFormat chart="8" format="47">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5524286-2B24-4D5D-8B8F-587028ADED4D}" name="Zeitreihe" cacheId="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8">
  <location ref="A4:B11" firstHeaderRow="1" firstDataRow="1" firstDataCol="1" rowPageCount="2" colPageCount="1"/>
  <pivotFields count="5">
    <pivotField axis="axisRow" showAll="0">
      <items count="7">
        <item x="0"/>
        <item x="1"/>
        <item x="2"/>
        <item x="3"/>
        <item x="4"/>
        <item x="5"/>
        <item t="default"/>
      </items>
    </pivotField>
    <pivotField axis="axisPage" showAll="0">
      <items count="8">
        <item x="6"/>
        <item x="1"/>
        <item x="2"/>
        <item x="3"/>
        <item x="5"/>
        <item x="4"/>
        <item x="0"/>
        <item t="default"/>
      </items>
    </pivotField>
    <pivotField axis="axisPage" showAll="0">
      <items count="10">
        <item x="0"/>
        <item x="1"/>
        <item m="1" x="7"/>
        <item x="3"/>
        <item x="2"/>
        <item m="1" x="8"/>
        <item x="6"/>
        <item x="5"/>
        <item x="4"/>
        <item t="default"/>
      </items>
    </pivotField>
    <pivotField dataField="1" showAll="0"/>
    <pivotField showAll="0"/>
  </pivotFields>
  <rowFields count="1">
    <field x="0"/>
  </rowFields>
  <rowItems count="7">
    <i>
      <x/>
    </i>
    <i>
      <x v="1"/>
    </i>
    <i>
      <x v="2"/>
    </i>
    <i>
      <x v="3"/>
    </i>
    <i>
      <x v="4"/>
    </i>
    <i>
      <x v="5"/>
    </i>
    <i t="grand">
      <x/>
    </i>
  </rowItems>
  <colItems count="1">
    <i/>
  </colItems>
  <pageFields count="2">
    <pageField fld="1" item="1" hier="-1"/>
    <pageField fld="2" item="3" hier="-1"/>
  </pageFields>
  <dataFields count="1">
    <dataField name="Summe von Werte2" fld="3" baseField="0" baseItem="0"/>
  </dataFields>
  <chartFormats count="2">
    <chartFormat chart="0"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A17DC798-EEDF-422E-B5A3-1BECBAC57288}" name="PivotTable10" cacheId="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T3:Z9" firstHeaderRow="1" firstDataRow="2" firstDataCol="1" rowPageCount="1" colPageCount="1"/>
  <pivotFields count="5">
    <pivotField axis="axisCol" showAll="0">
      <items count="7">
        <item h="1" x="0"/>
        <item x="1"/>
        <item x="2"/>
        <item x="3"/>
        <item x="4"/>
        <item x="5"/>
        <item t="default"/>
      </items>
    </pivotField>
    <pivotField axis="axisRow" showAll="0">
      <items count="8">
        <item h="1" x="6"/>
        <item x="0"/>
        <item x="1"/>
        <item x="2"/>
        <item x="3"/>
        <item h="1" x="5"/>
        <item h="1" x="4"/>
        <item t="default"/>
      </items>
    </pivotField>
    <pivotField axis="axisPage" showAll="0">
      <items count="10">
        <item x="0"/>
        <item x="1"/>
        <item m="1" x="7"/>
        <item x="3"/>
        <item x="2"/>
        <item m="1" x="8"/>
        <item x="6"/>
        <item x="5"/>
        <item x="4"/>
        <item t="default"/>
      </items>
    </pivotField>
    <pivotField dataField="1" numFmtId="3" showAll="0"/>
    <pivotField showAll="0"/>
  </pivotFields>
  <rowFields count="1">
    <field x="1"/>
  </rowFields>
  <rowItems count="5">
    <i>
      <x v="1"/>
    </i>
    <i>
      <x v="2"/>
    </i>
    <i>
      <x v="3"/>
    </i>
    <i>
      <x v="4"/>
    </i>
    <i t="grand">
      <x/>
    </i>
  </rowItems>
  <colFields count="1">
    <field x="0"/>
  </colFields>
  <colItems count="6">
    <i>
      <x v="1"/>
    </i>
    <i>
      <x v="2"/>
    </i>
    <i>
      <x v="3"/>
    </i>
    <i>
      <x v="4"/>
    </i>
    <i>
      <x v="5"/>
    </i>
    <i t="grand">
      <x/>
    </i>
  </colItems>
  <pageFields count="1">
    <pageField fld="2" item="6" hier="-1"/>
  </pageFields>
  <dataFields count="1">
    <dataField name="Summe von Werte2" fld="3"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CA50AE3-003E-4224-BEC9-85003E86D802}" name="PivotTable5" cacheId="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3">
  <location ref="L3:R9" firstHeaderRow="1" firstDataRow="2" firstDataCol="1" rowPageCount="1" colPageCount="1"/>
  <pivotFields count="5">
    <pivotField axis="axisCol" showAll="0">
      <items count="7">
        <item h="1" x="0"/>
        <item x="1"/>
        <item x="2"/>
        <item x="3"/>
        <item x="4"/>
        <item x="5"/>
        <item t="default"/>
      </items>
    </pivotField>
    <pivotField axis="axisRow" showAll="0">
      <items count="8">
        <item h="1" x="6"/>
        <item x="0"/>
        <item x="1"/>
        <item x="2"/>
        <item x="3"/>
        <item h="1" x="5"/>
        <item h="1" x="4"/>
        <item t="default"/>
      </items>
    </pivotField>
    <pivotField axis="axisPage" showAll="0">
      <items count="10">
        <item x="0"/>
        <item x="1"/>
        <item m="1" x="7"/>
        <item x="3"/>
        <item x="2"/>
        <item m="1" x="8"/>
        <item x="6"/>
        <item x="5"/>
        <item x="4"/>
        <item t="default"/>
      </items>
    </pivotField>
    <pivotField dataField="1" numFmtId="3" showAll="0"/>
    <pivotField showAll="0"/>
  </pivotFields>
  <rowFields count="1">
    <field x="1"/>
  </rowFields>
  <rowItems count="5">
    <i>
      <x v="1"/>
    </i>
    <i>
      <x v="2"/>
    </i>
    <i>
      <x v="3"/>
    </i>
    <i>
      <x v="4"/>
    </i>
    <i t="grand">
      <x/>
    </i>
  </rowItems>
  <colFields count="1">
    <field x="0"/>
  </colFields>
  <colItems count="6">
    <i>
      <x v="1"/>
    </i>
    <i>
      <x v="2"/>
    </i>
    <i>
      <x v="3"/>
    </i>
    <i>
      <x v="4"/>
    </i>
    <i>
      <x v="5"/>
    </i>
    <i t="grand">
      <x/>
    </i>
  </colItems>
  <pageFields count="1">
    <pageField fld="2" item="3" hier="-1"/>
  </pageFields>
  <dataFields count="1">
    <dataField name="Summe von Werte2" fld="3"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1AA0EE9C-D7A1-4E48-8CD2-1B6BF99DC445}" name="Übersicht" cacheId="3"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G4:I12" firstHeaderRow="0" firstDataRow="1" firstDataCol="1" rowPageCount="2" colPageCount="1"/>
  <pivotFields count="5">
    <pivotField axis="axisPage" showAll="0">
      <items count="7">
        <item x="0"/>
        <item x="1"/>
        <item x="2"/>
        <item x="3"/>
        <item x="4"/>
        <item x="5"/>
        <item t="default"/>
      </items>
    </pivotField>
    <pivotField axis="axisRow" showAll="0">
      <items count="8">
        <item x="0"/>
        <item x="1"/>
        <item x="2"/>
        <item x="3"/>
        <item x="4"/>
        <item x="5"/>
        <item x="6"/>
        <item t="default"/>
      </items>
    </pivotField>
    <pivotField axis="axisPage" showAll="0">
      <items count="10">
        <item x="0"/>
        <item x="1"/>
        <item m="1" x="7"/>
        <item x="3"/>
        <item x="2"/>
        <item m="1" x="8"/>
        <item x="6"/>
        <item x="5"/>
        <item x="4"/>
        <item t="default"/>
      </items>
    </pivotField>
    <pivotField dataField="1" showAll="0"/>
    <pivotField dataField="1" showAll="0"/>
  </pivotFields>
  <rowFields count="1">
    <field x="1"/>
  </rowFields>
  <rowItems count="8">
    <i>
      <x/>
    </i>
    <i>
      <x v="1"/>
    </i>
    <i>
      <x v="2"/>
    </i>
    <i>
      <x v="3"/>
    </i>
    <i>
      <x v="4"/>
    </i>
    <i>
      <x v="5"/>
    </i>
    <i>
      <x v="6"/>
    </i>
    <i t="grand">
      <x/>
    </i>
  </rowItems>
  <colFields count="1">
    <field x="-2"/>
  </colFields>
  <colItems count="2">
    <i>
      <x/>
    </i>
    <i i="1">
      <x v="1"/>
    </i>
  </colItems>
  <pageFields count="2">
    <pageField fld="0" item="5" hier="-1"/>
    <pageField fld="2" item="3" hier="-1"/>
  </pageFields>
  <dataFields count="2">
    <dataField name="Summe von Werte2" fld="3" baseField="0" baseItem="0"/>
    <dataField name=" je 1 000 Einwohner" fld="4" baseField="1" baseItem="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B93ED1A-9EBD-4DC5-B31B-62C996488EA5}" name="Zeitreihe" cacheId="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chartFormat="4">
  <location ref="A4:B11" firstHeaderRow="1" firstDataRow="1" firstDataCol="1" rowPageCount="2" colPageCount="1"/>
  <pivotFields count="5">
    <pivotField axis="axisRow" showAll="0">
      <items count="7">
        <item x="0"/>
        <item x="1"/>
        <item x="2"/>
        <item x="3"/>
        <item x="4"/>
        <item x="5"/>
        <item t="default"/>
      </items>
    </pivotField>
    <pivotField axis="axisPage" multipleItemSelectionAllowed="1" showAll="0">
      <items count="8">
        <item x="6"/>
        <item h="1" x="1"/>
        <item h="1" x="2"/>
        <item h="1" x="3"/>
        <item h="1" x="5"/>
        <item h="1" x="4"/>
        <item h="1" x="0"/>
        <item t="default"/>
      </items>
    </pivotField>
    <pivotField axis="axisPage" showAll="0">
      <items count="15">
        <item m="1" x="11"/>
        <item x="4"/>
        <item x="5"/>
        <item x="6"/>
        <item m="1" x="12"/>
        <item x="7"/>
        <item x="8"/>
        <item m="1" x="13"/>
        <item x="9"/>
        <item m="1" x="10"/>
        <item x="0"/>
        <item x="1"/>
        <item x="2"/>
        <item x="3"/>
        <item t="default"/>
      </items>
    </pivotField>
    <pivotField dataField="1" numFmtId="3" showAll="0"/>
    <pivotField showAll="0"/>
  </pivotFields>
  <rowFields count="1">
    <field x="0"/>
  </rowFields>
  <rowItems count="7">
    <i>
      <x/>
    </i>
    <i>
      <x v="1"/>
    </i>
    <i>
      <x v="2"/>
    </i>
    <i>
      <x v="3"/>
    </i>
    <i>
      <x v="4"/>
    </i>
    <i>
      <x v="5"/>
    </i>
    <i t="grand">
      <x/>
    </i>
  </rowItems>
  <colItems count="1">
    <i/>
  </colItems>
  <pageFields count="2">
    <pageField fld="1" hier="-1"/>
    <pageField fld="2" item="12" hier="-1"/>
  </pageFields>
  <dataFields count="1">
    <dataField name="Summe von Werte2" fld="3" baseField="0" baseItem="0" numFmtId="3"/>
  </dataFields>
  <chartFormats count="2">
    <chartFormat chart="0"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75D6690E-86EE-4026-A3F6-A5C9E70AE2C7}" sourceName="Jahr">
  <pivotTables>
    <pivotTable tabId="3" name="Kreisdiagramm"/>
    <pivotTable tabId="3" name="Übersicht"/>
  </pivotTables>
  <data>
    <tabular pivotCacheId="305311564">
      <items count="8">
        <i x="0"/>
        <i x="1"/>
        <i x="2"/>
        <i x="3"/>
        <i x="4"/>
        <i x="5" s="1"/>
        <i x="6" nd="1"/>
        <i x="7" nd="1"/>
      </items>
    </tabular>
  </data>
  <extLst>
    <x:ext xmlns:x15="http://schemas.microsoft.com/office/spreadsheetml/2010/11/main" uri="{470722E0-AACD-4C17-9CDC-17EF765DBC7E}">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3" xr10:uid="{E38DC7B0-6385-4771-B084-3AC5A9C55C98}" sourceName="Ort">
  <pivotTables>
    <pivotTable tabId="28" name="Zeitreihe"/>
  </pivotTables>
  <data>
    <tabular pivotCacheId="1240143351">
      <items count="6">
        <i x="5"/>
        <i x="1"/>
        <i x="2" s="1"/>
        <i x="3"/>
        <i x="4"/>
        <i x="0"/>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ategorie3" xr10:uid="{75B4FD92-79B5-402F-9094-5C5B18B1304E}" sourceName="Kategorie">
  <pivotTables>
    <pivotTable tabId="28" name="Zeitreihe"/>
    <pivotTable tabId="28" name="Übersicht"/>
  </pivotTables>
  <data>
    <tabular pivotCacheId="1240143351" sortOrder="descending">
      <items count="22">
        <i x="6"/>
        <i x="5"/>
        <i x="1"/>
        <i x="3"/>
        <i x="4"/>
        <i x="0"/>
        <i x="2"/>
        <i x="7" s="1"/>
        <i x="21" nd="1"/>
        <i x="20" nd="1"/>
        <i x="16" nd="1"/>
        <i x="18" nd="1"/>
        <i x="19" nd="1"/>
        <i x="15" nd="1"/>
        <i x="17" nd="1"/>
        <i x="14" nd="1"/>
        <i x="13" nd="1"/>
        <i x="9" nd="1"/>
        <i x="11" nd="1"/>
        <i x="12" nd="1"/>
        <i x="8" nd="1"/>
        <i x="10" nd="1"/>
      </items>
    </tabular>
  </data>
  <extLst>
    <x:ext xmlns:x15="http://schemas.microsoft.com/office/spreadsheetml/2010/11/main" uri="{470722E0-AACD-4C17-9CDC-17EF765DBC7E}">
      <x15:slicerCacheHideItemsWithNoData/>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3" xr10:uid="{9A4CBC5B-6AE2-411B-9ADB-C44F36523142}" sourceName="Jahr">
  <pivotTables>
    <pivotTable tabId="28" name="Übersicht"/>
  </pivotTables>
  <data>
    <tabular pivotCacheId="1240143351">
      <items count="5">
        <i x="0"/>
        <i x="1" s="1"/>
        <i x="2"/>
        <i x="3"/>
        <i x="4"/>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4" xr10:uid="{82EC3CA3-A479-4BEC-9A7B-45B87FC06ED9}" sourceName="Ort_x000a_">
  <pivotTables>
    <pivotTable tabId="33" name="Zeitreihe abs."/>
    <pivotTable tabId="33" name="Zeitreihe %"/>
  </pivotTables>
  <data>
    <tabular pivotCacheId="1936066171">
      <items count="7">
        <i x="4" s="1"/>
        <i x="6"/>
        <i x="1"/>
        <i x="2"/>
        <i x="3"/>
        <i x="5"/>
        <i x="0"/>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e__Datum" xr10:uid="{F4C4ECFF-415B-42C8-AEA3-101B8AA041DA}" sourceName="Monate (Datum)">
  <pivotTables>
    <pivotTable tabId="33" name="Übersicht"/>
  </pivotTables>
  <data>
    <tabular pivotCacheId="1936066171">
      <items count="14">
        <i x="6"/>
        <i x="12" s="1"/>
        <i x="1" nd="1"/>
        <i x="2" nd="1"/>
        <i x="3" nd="1"/>
        <i x="4" nd="1"/>
        <i x="5" nd="1"/>
        <i x="7" nd="1"/>
        <i x="8" nd="1"/>
        <i x="9" nd="1"/>
        <i x="10" nd="1"/>
        <i x="11" nd="1"/>
        <i x="0" nd="1"/>
        <i x="13" nd="1"/>
      </items>
    </tabular>
  </data>
  <extLst>
    <x:ext xmlns:x15="http://schemas.microsoft.com/office/spreadsheetml/2010/11/main" uri="{470722E0-AACD-4C17-9CDC-17EF765DBC7E}">
      <x15:slicerCacheHideItemsWithNoData/>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e__Datum" xr10:uid="{8462DFC8-6F13-467E-8158-3C93ECB7CC1C}" sourceName="Jahre (Datum)">
  <pivotTables>
    <pivotTable tabId="33" name="Übersicht"/>
  </pivotTables>
  <data>
    <tabular pivotCacheId="1936066171">
      <items count="8">
        <i x="1"/>
        <i x="2" s="1"/>
        <i x="3"/>
        <i x="4"/>
        <i x="5"/>
        <i x="0" nd="1"/>
        <i x="7" nd="1"/>
        <i x="6" nd="1"/>
      </items>
    </tabular>
  </data>
  <extLst>
    <x:ext xmlns:x15="http://schemas.microsoft.com/office/spreadsheetml/2010/11/main" uri="{470722E0-AACD-4C17-9CDC-17EF765DBC7E}">
      <x15:slicerCacheHideItemsWithNoData/>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4" xr10:uid="{61DF9E0C-7DAE-4356-8CF2-CF2F3C8B31EF}" sourceName="Jahr">
  <pivotTables>
    <pivotTable tabId="37" name="Übersicht"/>
  </pivotTables>
  <data>
    <tabular pivotCacheId="494442336">
      <items count="6">
        <i x="0"/>
        <i x="1" s="1"/>
        <i x="2"/>
        <i x="3"/>
        <i x="4"/>
        <i x="5"/>
      </items>
    </tabular>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5" xr10:uid="{E1D2B6A8-FE1A-4A00-B18B-D11900F00606}" sourceName="Ort">
  <pivotTables>
    <pivotTable tabId="37" name="Zeitreihe"/>
  </pivotTables>
  <data>
    <tabular pivotCacheId="494442336">
      <items count="7">
        <i x="6"/>
        <i x="1"/>
        <i x="2"/>
        <i x="3"/>
        <i x="5"/>
        <i x="4"/>
        <i x="0" s="1"/>
      </items>
    </tabular>
  </data>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rt" xr10:uid="{0DB51497-6D04-4E02-8E5E-D79271EF2756}" sourceName="Art">
  <pivotTables>
    <pivotTable tabId="37" name="Zeitreihe"/>
    <pivotTable tabId="37" name="Übersicht"/>
  </pivotTables>
  <data>
    <tabular pivotCacheId="494442336">
      <items count="2">
        <i x="1" s="1"/>
        <i x="0" nd="1"/>
      </items>
    </tabular>
  </data>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ategorie4" xr10:uid="{9D631F4E-9613-45F7-BBA2-E50DC576B83B}" sourceName="Kategorie">
  <pivotTables>
    <pivotTable tabId="37" name="Zeitreihe"/>
    <pivotTable tabId="37" name="Übersicht"/>
  </pivotTables>
  <data>
    <tabular pivotCacheId="494442336">
      <items count="14">
        <i x="9"/>
        <i x="11"/>
        <i x="10"/>
        <i x="7"/>
        <i x="8"/>
        <i x="6" s="1"/>
        <i x="12"/>
        <i x="13"/>
        <i x="0" nd="1"/>
        <i x="3" nd="1"/>
        <i x="5" nd="1"/>
        <i x="2" nd="1"/>
        <i x="4" nd="1"/>
        <i x="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 xr10:uid="{4EC99965-DE44-41E5-AB7B-A184938B1346}" sourceName="Ort">
  <pivotTables>
    <pivotTable tabId="3" name="Zeitreihe"/>
    <pivotTable tabId="3" name="Kreisdiagramm"/>
  </pivotTables>
  <data>
    <tabular pivotCacheId="305311564">
      <items count="7">
        <i x="6"/>
        <i x="1"/>
        <i x="2"/>
        <i x="3" s="1"/>
        <i x="5"/>
        <i x="4"/>
        <i x="0"/>
      </items>
    </tabular>
  </data>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5" xr10:uid="{D34BE552-B09B-4D1B-9B69-B59872458D65}" sourceName="Jahr">
  <pivotTables>
    <pivotTable tabId="41" name="Übersicht"/>
  </pivotTables>
  <data>
    <tabular pivotCacheId="1095070534">
      <items count="6">
        <i x="0"/>
        <i x="1"/>
        <i x="2"/>
        <i x="3" s="1"/>
        <i x="4"/>
        <i x="5"/>
      </items>
    </tabular>
  </data>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6" xr10:uid="{E2C85915-9954-4C93-A30E-F5CBAA56AA62}" sourceName="Ort">
  <pivotTables>
    <pivotTable tabId="41" name="Zeitreihe"/>
  </pivotTables>
  <data>
    <tabular pivotCacheId="1095070534">
      <items count="7">
        <i x="6"/>
        <i x="1"/>
        <i x="2"/>
        <i x="3"/>
        <i x="5"/>
        <i x="4"/>
        <i x="0" s="1"/>
      </items>
    </tabular>
  </data>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ategorie5" xr10:uid="{E8732400-B6CF-4669-8135-3511CA90344F}" sourceName="Kategorie">
  <pivotTables>
    <pivotTable tabId="41" name="Zeitreihe"/>
    <pivotTable tabId="41" name="Übersicht"/>
  </pivotTables>
  <data>
    <tabular pivotCacheId="1095070534">
      <items count="10">
        <i x="1"/>
        <i x="0"/>
        <i x="2"/>
        <i x="8"/>
        <i x="9" s="1"/>
        <i x="5"/>
        <i x="4"/>
        <i x="6"/>
        <i x="3"/>
        <i x="7"/>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ategorie" xr10:uid="{70DFCCB3-44D4-4517-B55C-830657E66ABF}" sourceName="Kategorie">
  <pivotTables>
    <pivotTable tabId="3" name="Übersicht"/>
    <pivotTable tabId="3" name="Zeitreihe"/>
  </pivotTables>
  <data>
    <tabular pivotCacheId="305311564">
      <items count="6">
        <i x="4"/>
        <i x="2"/>
        <i x="0" s="1"/>
        <i x="5"/>
        <i x="3"/>
        <i x="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ategorie1" xr10:uid="{49C24DA1-8975-40AC-85B6-2F8813362C7C}" sourceName="Kategorie">
  <pivotTables>
    <pivotTable tabId="22" name="Übersicht"/>
    <pivotTable tabId="22" name="Zeitreihe"/>
  </pivotTables>
  <data>
    <tabular pivotCacheId="679110548">
      <items count="9">
        <i x="0"/>
        <i x="1"/>
        <i x="3" s="1"/>
        <i x="2"/>
        <i x="6"/>
        <i x="5"/>
        <i x="4"/>
        <i x="7" nd="1"/>
        <i x="8"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1" xr10:uid="{5D5013F9-6CC7-4572-A363-32075C2C466F}" sourceName="Ort">
  <pivotTables>
    <pivotTable tabId="22" name="Zeitreihe"/>
  </pivotTables>
  <data>
    <tabular pivotCacheId="679110548">
      <items count="7">
        <i x="6"/>
        <i x="1" s="1"/>
        <i x="2"/>
        <i x="3"/>
        <i x="5"/>
        <i x="4"/>
        <i x="0"/>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1" xr10:uid="{A01A1C43-D70C-47A9-A216-C6C71382C6C3}" sourceName="Jahr">
  <pivotTables>
    <pivotTable tabId="22" name="Übersicht"/>
  </pivotTables>
  <data>
    <tabular pivotCacheId="679110548">
      <items count="6">
        <i x="0"/>
        <i x="1"/>
        <i x="2"/>
        <i x="3"/>
        <i x="4"/>
        <i x="5"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2" xr10:uid="{96A4DC72-AB8B-428D-B019-5473FCC56277}" sourceName="Jahr">
  <pivotTables>
    <pivotTable tabId="26" name="Kreisdiagramm"/>
    <pivotTable tabId="26" name="Übersicht"/>
  </pivotTables>
  <data>
    <tabular pivotCacheId="1152406876">
      <items count="6">
        <i x="0"/>
        <i x="1" s="1"/>
        <i x="2"/>
        <i x="3"/>
        <i x="4"/>
        <i x="5"/>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Kategorie2" xr10:uid="{5FED9B7E-B2CF-486B-9175-89A572679293}" sourceName="Kategorie">
  <pivotTables>
    <pivotTable tabId="26" name="Zeitreihe"/>
    <pivotTable tabId="26" name="Übersicht"/>
  </pivotTables>
  <data>
    <tabular pivotCacheId="1152406876">
      <items count="14">
        <i x="0"/>
        <i x="1"/>
        <i x="2" s="1"/>
        <i x="3"/>
        <i x="4"/>
        <i x="5"/>
        <i x="6"/>
        <i x="7"/>
        <i x="8"/>
        <i x="9"/>
        <i x="11" nd="1"/>
        <i x="12" nd="1"/>
        <i x="13" nd="1"/>
        <i x="10" nd="1"/>
      </items>
    </tabular>
  </data>
  <extLs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Ort2" xr10:uid="{F56A386C-5262-451B-BBFA-321E9E6F9C4C}" sourceName="Ort">
  <pivotTables>
    <pivotTable tabId="26" name="Kreisdiagramm"/>
    <pivotTable tabId="26" name="Zeitreihe"/>
  </pivotTables>
  <data>
    <tabular pivotCacheId="1152406876">
      <items count="7">
        <i x="6" s="1"/>
        <i x="1"/>
        <i x="2"/>
        <i x="3"/>
        <i x="5"/>
        <i x="4"/>
        <i x="0"/>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0B27362E-3D37-49A9-A272-82CDA82D00AE}" cache="Datenschnitt_Jahr" caption="Jahr" columnCount="3" rowHeight="241300"/>
  <slicer name="Ort" xr10:uid="{3DCDADBA-E0BB-4748-9421-9E5BCE486FD0}" cache="Datenschnitt_Ort" caption="Ort" rowHeight="260350"/>
  <slicer name="Kategorie" xr10:uid="{F22AFFEF-7E1F-49B6-9392-A62B30884E84}" cache="Datenschnitt_Kategorie" caption="Kategorie" rowHeight="2603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ategorie 1" xr10:uid="{D3E21E24-B8EE-4D38-AB83-D80DE1B3C477}" cache="Datenschnitt_Kategorie1" caption="Kategorie" rowHeight="259200"/>
  <slicer name="Ort 1" xr10:uid="{7ECF80D2-6E4D-4010-963D-593924E545DA}" cache="Datenschnitt_Ort1" caption="Ort" rowHeight="259200"/>
  <slicer name="Jahr 1" xr10:uid="{D3DD8F05-9300-447B-B665-0C82435D5C19}" cache="Datenschnitt_Jahr1" caption="Jahr" columnCount="3" rowHeight="2412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2" xr10:uid="{7B1A9A28-D106-4DCC-815F-818502CCCD48}" cache="Datenschnitt_Jahr2" caption="Jahr" columnCount="3" rowHeight="241200"/>
  <slicer name="Kategorie 2" xr10:uid="{C87F0304-C08E-44E3-A00A-10856CC1F0A2}" cache="Datenschnitt_Kategorie2" caption="Kategorie" rowHeight="259200"/>
  <slicer name="Ort 2" xr10:uid="{46E7D1AA-3524-4300-A399-C29BBE24EBEB}" cache="Datenschnitt_Ort2" caption="Ort" rowHeight="2592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t 3" xr10:uid="{067AC870-2756-4166-A6B9-5529FE490827}" cache="Datenschnitt_Ort3" caption="Ort" rowHeight="260350"/>
  <slicer name="Kategorie 3" xr10:uid="{814E181D-D9AC-4704-B96E-9CCB91A3DD5A}" cache="Datenschnitt_Kategorie3" caption="Kategorie" rowHeight="260350"/>
  <slicer name="Jahr 3" xr10:uid="{131EDB65-8F47-4C7F-8918-DBC1E1037850}" cache="Datenschnitt_Jahr3" caption="Jahr" columnCount="3" rowHeight="2412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t_x000a_" xr10:uid="{858A4A6C-A1F9-412D-847A-D42084F2D604}" cache="Datenschnitt_Ort4" caption="Ort_x000a_" rowHeight="257175"/>
  <slicer name="Monate (Datum)" xr10:uid="{285E41E2-D0B6-459E-A4EA-1857A71385C3}" cache="Datenschnitt_Monate__Datum" caption="Monate (Datum)" columnCount="2" rowHeight="257175"/>
  <slicer name="Jahre (Datum)" xr10:uid="{29874E3E-EC5E-455E-A548-42D3A3FE53CD}" cache="Datenschnitt_Jahre__Datum" caption="Jahre (Datum)" columnCount="3" rowHeight="257175"/>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4" xr10:uid="{637D9759-A949-46FE-835B-C3A8A2F8C0C4}" cache="Datenschnitt_Jahr4" caption="Jahr" columnCount="3" rowHeight="241200"/>
  <slicer name="Ort 4" xr10:uid="{644F33A2-5CDA-435E-950D-14AE6CBB7A98}" cache="Datenschnitt_Ort5" caption="Ort" rowHeight="257175"/>
  <slicer name="Art" xr10:uid="{A2609258-8428-46A8-9488-D65FADED7BC7}" cache="Datenschnitt_Art" caption="Art" columnCount="2" rowHeight="257175"/>
  <slicer name="Kategorie 4" xr10:uid="{F5F04D9C-E463-4D33-9836-882C79A3AEA1}" cache="Datenschnitt_Kategorie4" caption="Kategorie" rowHeight="257175"/>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5" xr10:uid="{E414C796-DEAB-47E9-896E-1C8D47FBACA2}" cache="Datenschnitt_Jahr5" caption="Jahr" columnCount="3" rowHeight="257175"/>
  <slicer name="Ort 5" xr10:uid="{9A6E83FD-9B8C-4C8B-B8EA-4B9DCC4D675C}" cache="Datenschnitt_Ort6" caption="Ort" rowHeight="257175"/>
  <slicer name="Kategorie 5" xr10:uid="{9C584F9D-9B6F-4C52-A2D6-17647089723D}" cache="Datenschnitt_Kategorie5" caption="Kategorie" rowHeight="2592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BF3CAC-5612-4E08-84D6-99D053D823CE}" name="Tabelle1" displayName="Tabelle1" ref="A1:E253" totalsRowShown="0" dataDxfId="63">
  <autoFilter ref="A1:E253" xr:uid="{0743C488-F90A-4DE6-A1A8-309E995F68F7}"/>
  <tableColumns count="5">
    <tableColumn id="1" xr3:uid="{FA8A22FA-11C6-40C4-A830-53752617888D}" name="Jahr" dataDxfId="62"/>
    <tableColumn id="2" xr3:uid="{7125F74A-DE24-451C-8BD7-784DA64DDA2E}" name="Ort" dataDxfId="61"/>
    <tableColumn id="6" xr3:uid="{44D9D6EB-01BA-4461-ADF2-9FAC60FA8392}" name="Kategorie" dataDxfId="60"/>
    <tableColumn id="4" xr3:uid="{FDE3C1DA-B81E-413F-8957-CB9D3C86ABC4}" name="Werte" dataDxfId="59"/>
    <tableColumn id="5" xr3:uid="{A8C5656D-C731-4996-BAEE-A588E14296F5}" name="%" dataDxfId="58" dataCellStyle="Prozent"/>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DA77D60-094A-4F01-B0A1-55E7FA44AAED}" name="Tabelle16712" displayName="Tabelle16712" ref="A1:F589" totalsRowShown="0" dataDxfId="12">
  <autoFilter ref="A1:F589" xr:uid="{0743C488-F90A-4DE6-A1A8-309E995F68F7}"/>
  <tableColumns count="6">
    <tableColumn id="1" xr3:uid="{23E81557-73AA-4412-9436-7C1A2ACCF8F3}" name="Jahr" dataDxfId="11"/>
    <tableColumn id="2" xr3:uid="{9598251F-01FD-4707-A9A2-1D5AB174967D}" name="Ort" dataDxfId="10"/>
    <tableColumn id="3" xr3:uid="{A8ECCEF8-BD30-4DBA-BD60-90D224D91971}" name="Art" dataDxfId="9"/>
    <tableColumn id="6" xr3:uid="{F45541C9-CE41-49C1-8753-4B4442C713BE}" name="Kategorie" dataDxfId="8"/>
    <tableColumn id="4" xr3:uid="{B344464C-2EA1-4A37-9628-A2268D4B024B}" name="Werte" dataDxfId="7"/>
    <tableColumn id="5" xr3:uid="{7230BC90-82CD-4BDD-9172-5023DAB4047B}" name="werte2" dataDxfId="6"/>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C16A6E6-1704-4FF9-AC76-F3DE0E9F0978}" name="Tabelle1613" displayName="Tabelle1613" ref="A1:E421" totalsRowShown="0" dataDxfId="5">
  <autoFilter ref="A1:E421" xr:uid="{0743C488-F90A-4DE6-A1A8-309E995F68F7}"/>
  <tableColumns count="5">
    <tableColumn id="1" xr3:uid="{02A64728-0A60-4BF7-9103-0057852954A1}" name="Jahr" dataDxfId="4"/>
    <tableColumn id="2" xr3:uid="{F8C91BA6-9208-4E58-84F0-16E0848AC2F8}" name="Ort" dataDxfId="3"/>
    <tableColumn id="6" xr3:uid="{7DB81446-1500-4B05-B747-4A5A78AC28E3}" name="Kategorie" dataDxfId="2"/>
    <tableColumn id="4" xr3:uid="{99A434F3-0767-4AD3-AC0C-90D79B272B86}" name="Werte" dataDxfId="1"/>
    <tableColumn id="5" xr3:uid="{E95445E6-C8C2-4776-8BB0-255E1343D1E5}" name="Werte 2" dataDxfId="0" dataCellStyle="Prozen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D63761-7B46-45C6-B5CE-6CE0BB3F64EA}" name="Tabelle13" displayName="Tabelle13" ref="A1:E295" totalsRowShown="0" dataDxfId="57">
  <autoFilter ref="A1:E295" xr:uid="{0743C488-F90A-4DE6-A1A8-309E995F68F7}"/>
  <tableColumns count="5">
    <tableColumn id="1" xr3:uid="{F17328F5-5461-4862-97B3-D86D00E57264}" name="Jahr" dataDxfId="56"/>
    <tableColumn id="2" xr3:uid="{6334F2E8-90D0-497E-9E59-D5DE83DFD6B7}" name="Ort" dataDxfId="55"/>
    <tableColumn id="6" xr3:uid="{4CA4C0CB-D923-4A5C-8BF1-BB5D343D5B95}" name="Kategorie" dataDxfId="54"/>
    <tableColumn id="4" xr3:uid="{592F5186-95E3-40ED-A3E5-D169C9BD79B8}" name="Werte" dataDxfId="53"/>
    <tableColumn id="5" xr3:uid="{ECBC8B53-7E25-410E-91D6-4E7A00762622}" name="je 1 000 Einwohner" dataDxfId="52" dataCellStyle="Prozen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62BB198-BD86-47F1-9655-D894D8C4C5B3}" name="Tabelle3" displayName="Tabelle3" ref="L11:Q15" totalsRowShown="0" headerRowDxfId="51">
  <autoFilter ref="L11:Q15" xr:uid="{C62BB198-BD86-47F1-9655-D894D8C4C5B3}"/>
  <tableColumns count="6">
    <tableColumn id="1" xr3:uid="{55A3F44B-F292-4771-BDF3-7E8E9A0AA8D8}" name="Ort" dataDxfId="50"/>
    <tableColumn id="2" xr3:uid="{F7D11FE2-A07A-4BF4-9613-21FFC824A3CE}" name="2 020" dataDxfId="49">
      <calculatedColumnFormula>M5</calculatedColumnFormula>
    </tableColumn>
    <tableColumn id="3" xr3:uid="{79B2A706-161D-49C3-99B6-6E24E2069008}" name="2 021" dataDxfId="48">
      <calculatedColumnFormula>N5</calculatedColumnFormula>
    </tableColumn>
    <tableColumn id="4" xr3:uid="{C96E9C4D-D53C-41B7-A8BD-83BD31C6675C}" name="2 022" dataDxfId="47">
      <calculatedColumnFormula>O5</calculatedColumnFormula>
    </tableColumn>
    <tableColumn id="5" xr3:uid="{4AD4AB7F-2378-41EA-896B-BA0987215BF4}" name="2 023" dataDxfId="46">
      <calculatedColumnFormula>P5</calculatedColumnFormula>
    </tableColumn>
    <tableColumn id="6" xr3:uid="{CF054952-8371-4087-8C2F-E305144898D5}" name="2 024" dataDxfId="45">
      <calculatedColumnFormula>Q5</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A8FF96-3B6C-4C64-AC71-730409CFFC48}" name="Tabelle35" displayName="Tabelle35" ref="T11:Y15" totalsRowShown="0" headerRowDxfId="44">
  <autoFilter ref="T11:Y15" xr:uid="{E5A8FF96-3B6C-4C64-AC71-730409CFFC48}"/>
  <tableColumns count="6">
    <tableColumn id="1" xr3:uid="{806D9B70-47A2-4D3B-860F-0721A457CB3C}" name="Ort" dataDxfId="43"/>
    <tableColumn id="2" xr3:uid="{6CB2382F-5B12-4901-868B-723BA780D0A4}" name="2 020" dataDxfId="42">
      <calculatedColumnFormula>U5</calculatedColumnFormula>
    </tableColumn>
    <tableColumn id="3" xr3:uid="{15883ABA-ACF1-4020-B6EC-718402D59F12}" name="2 021" dataDxfId="41">
      <calculatedColumnFormula>V5</calculatedColumnFormula>
    </tableColumn>
    <tableColumn id="4" xr3:uid="{0A75B5E9-6251-4EE9-AF39-EF618253C8F7}" name="2 022" dataDxfId="40">
      <calculatedColumnFormula>W5</calculatedColumnFormula>
    </tableColumn>
    <tableColumn id="5" xr3:uid="{FDAB0A97-F734-4FD6-B363-658B6CC6C06F}" name="2 023" dataDxfId="39">
      <calculatedColumnFormula>X5</calculatedColumnFormula>
    </tableColumn>
    <tableColumn id="6" xr3:uid="{EA858302-B68C-45CE-8822-3BC54856C953}" name="2 024" dataDxfId="38">
      <calculatedColumnFormula>Y5</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4242168-4B09-478B-9DD9-84934F40FA4F}" name="Tabelle16" displayName="Tabelle16" ref="A1:E421" totalsRowShown="0" dataDxfId="37">
  <autoFilter ref="A1:E421" xr:uid="{0743C488-F90A-4DE6-A1A8-309E995F68F7}"/>
  <tableColumns count="5">
    <tableColumn id="1" xr3:uid="{00120AA6-F4FE-408F-A9FB-A1C3252AC210}" name="Jahr" dataDxfId="36"/>
    <tableColumn id="2" xr3:uid="{88E8F8C0-8B38-4A85-A41A-9EF592449BFB}" name="Ort" dataDxfId="35"/>
    <tableColumn id="6" xr3:uid="{01FBE09F-7660-43B3-A1C4-972D1BC27E00}" name="Kategorie" dataDxfId="34"/>
    <tableColumn id="4" xr3:uid="{4893F14E-ECD2-4E9B-AD39-262EE6B83DFA}" name="Werte" dataDxfId="33"/>
    <tableColumn id="5" xr3:uid="{C9055411-BF11-424C-B59B-253D49211CBB}" name="%" dataDxfId="32" dataCellStyle="Prozent"/>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E3EC2D1-457E-44FE-BF70-A0370E097AB3}" name="Tabelle167" displayName="Tabelle167" ref="A1:D241" totalsRowShown="0" dataDxfId="29">
  <autoFilter ref="A1:D241" xr:uid="{0743C488-F90A-4DE6-A1A8-309E995F68F7}"/>
  <tableColumns count="4">
    <tableColumn id="1" xr3:uid="{8D903173-E949-411F-B4B6-2F4A0D1FC320}" name="Jahr" dataDxfId="28"/>
    <tableColumn id="2" xr3:uid="{19B3B5CD-48F2-4924-9DE9-C3E2D67D9BFB}" name="Ort" dataDxfId="27"/>
    <tableColumn id="6" xr3:uid="{B7158D5D-930E-40A1-8A4E-0CB5E7EF0909}" name="Kategorie" dataDxfId="26"/>
    <tableColumn id="4" xr3:uid="{24143FD5-EBF4-48A6-AA09-3044927987DE}" name="Werte" dataDxfId="25"/>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71500F6-F10D-47B9-804C-6984AB5792D1}" name="Tabelle38" displayName="Tabelle38" ref="L14:M20" totalsRowShown="0" headerRowDxfId="24">
  <autoFilter ref="L14:M20" xr:uid="{F71500F6-F10D-47B9-804C-6984AB5792D1}"/>
  <tableColumns count="2">
    <tableColumn id="1" xr3:uid="{E58CEC9F-67BE-495D-A82D-D630DC94D165}" name="Ort" dataDxfId="23"/>
    <tableColumn id="2" xr3:uid="{DDE1F863-69A1-4B4A-AFA7-6155A0BE6A38}" name="Sozialversicherungspflichtig Beschäftigte am Arbeitsort Veränderung 2020-2024" dataDxfId="22" dataCellStyle="Prozent">
      <calculatedColumnFormula>(Q5/M5)-1</calculatedColumnFormula>
    </tableColumn>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B68E18C-7400-4C14-9013-05BC98646D01}" name="Tabelle389" displayName="Tabelle389" ref="T14:U20" totalsRowShown="0" headerRowDxfId="21">
  <autoFilter ref="T14:U20" xr:uid="{2B68E18C-7400-4C14-9013-05BC98646D01}"/>
  <tableColumns count="2">
    <tableColumn id="1" xr3:uid="{21DD6755-6BC3-4872-9F60-FB6BC5F9FD8A}" name="Ort" dataDxfId="20"/>
    <tableColumn id="2" xr3:uid="{DC261B75-6C0E-494F-80E2-81FF336065B1}" name="Sozialversicherungspflichtig Beschäftigte am Wohnort Veränderung 2020-2024" dataDxfId="19" dataCellStyle="Prozent">
      <calculatedColumnFormula>(Y5/U5)-1</calculatedColumnFormula>
    </tableColumn>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6022D38-0215-46CA-B8AC-22AED08B29D1}" name="Tabelle9" displayName="Tabelle9" ref="B1:E78" totalsRowShown="0" headerRowDxfId="18" dataDxfId="17">
  <autoFilter ref="B1:E78" xr:uid="{46022D38-0215-46CA-B8AC-22AED08B29D1}"/>
  <tableColumns count="4">
    <tableColumn id="1" xr3:uid="{F7275D5D-D497-4B72-8C38-0B0489E12C5C}" name="Datum" dataDxfId="16"/>
    <tableColumn id="2" xr3:uid="{637EB126-4E62-4DCE-94E2-732EECFA721A}" name="Ort_x000a_" dataDxfId="15"/>
    <tableColumn id="3" xr3:uid="{0E8A3675-1A4A-4288-8822-1AFA6858C835}" name="Wert" dataDxfId="14"/>
    <tableColumn id="4" xr3:uid="{C233E292-48DC-45EB-9DDC-E56C85B0DE0C}" name="Arbeitslosenquote" dataDxfId="13" dataCellStyle="Prozent"/>
  </tableColumns>
  <tableStyleInfo name="TableStyleLight9"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statistikdaten.bayern.de/genesis/online?operation=table&amp;code=12411-005z&amp;bypass=true&amp;levelindex=1&amp;levelid=1764580255670" TargetMode="External"/></Relationships>
</file>

<file path=xl/worksheets/_rels/sheet10.xml.rels><?xml version="1.0" encoding="UTF-8" standalone="yes"?>
<Relationships xmlns="http://schemas.openxmlformats.org/package/2006/relationships"><Relationship Id="rId3" Type="http://schemas.openxmlformats.org/officeDocument/2006/relationships/pivotTable" Target="../pivotTables/pivotTable19.xml"/><Relationship Id="rId2" Type="http://schemas.openxmlformats.org/officeDocument/2006/relationships/pivotTable" Target="../pivotTables/pivotTable18.xml"/><Relationship Id="rId1" Type="http://schemas.openxmlformats.org/officeDocument/2006/relationships/pivotTable" Target="../pivotTables/pivotTable17.xml"/><Relationship Id="rId4"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hyperlink" Target="https://www.statistikdaten.bayern.de/genesis/online?operation=table&amp;code=31111-022z&amp;bypass=true&amp;levelindex=0&amp;levelid=1688050381015" TargetMode="External"/></Relationships>
</file>

<file path=xl/worksheets/_rels/sheet12.xml.rels><?xml version="1.0" encoding="UTF-8" standalone="yes"?>
<Relationships xmlns="http://schemas.openxmlformats.org/package/2006/relationships"><Relationship Id="rId3" Type="http://schemas.openxmlformats.org/officeDocument/2006/relationships/pivotTable" Target="../pivotTables/pivotTable22.xml"/><Relationship Id="rId2" Type="http://schemas.openxmlformats.org/officeDocument/2006/relationships/pivotTable" Target="../pivotTables/pivotTable21.xml"/><Relationship Id="rId1" Type="http://schemas.openxmlformats.org/officeDocument/2006/relationships/pivotTable" Target="../pivotTables/pivotTable20.xml"/><Relationship Id="rId5" Type="http://schemas.openxmlformats.org/officeDocument/2006/relationships/drawing" Target="../drawings/drawing6.xml"/><Relationship Id="rId4" Type="http://schemas.openxmlformats.org/officeDocument/2006/relationships/pivotTable" Target="../pivotTables/pivotTable23.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hyperlink" Target="https://www.statistikdaten.bayern.de/genesis/online?operation=table&amp;code=12411-005z&amp;bypass=true&amp;levelindex=1&amp;levelid=1764580255670" TargetMode="External"/></Relationships>
</file>

<file path=xl/worksheets/_rels/sheet14.xml.rels><?xml version="1.0" encoding="UTF-8" standalone="yes"?>
<Relationships xmlns="http://schemas.openxmlformats.org/package/2006/relationships"><Relationship Id="rId3" Type="http://schemas.openxmlformats.org/officeDocument/2006/relationships/pivotTable" Target="../pivotTables/pivotTable26.xml"/><Relationship Id="rId2" Type="http://schemas.openxmlformats.org/officeDocument/2006/relationships/pivotTable" Target="../pivotTables/pivotTable25.xml"/><Relationship Id="rId1" Type="http://schemas.openxmlformats.org/officeDocument/2006/relationships/pivotTable" Target="../pivotTables/pivotTable24.xml"/><Relationship Id="rId5" Type="http://schemas.openxmlformats.org/officeDocument/2006/relationships/drawing" Target="../drawings/drawing7.xml"/><Relationship Id="rId4" Type="http://schemas.openxmlformats.org/officeDocument/2006/relationships/pivotTable" Target="../pivotTables/pivotTable2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20.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3" Type="http://schemas.microsoft.com/office/2007/relationships/slicer" Target="../slicers/slicer6.xml"/><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3" Type="http://schemas.microsoft.com/office/2007/relationships/slicer" Target="../slicers/slicer7.xml"/><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statistikdaten.bayern.de/genesis/online?operation=abruftabelleBearbeiten&amp;levelindex=2&amp;levelid=1764683845228&amp;auswahloperation=abruftabelleAuspraegungAuswaehlen&amp;auswahlverzeichnis=ordnungsstruktur&amp;auswahlziel=werteabruf&amp;code=12711-103&amp;auswahltext=&amp;nummer=2&amp;variable=2&amp;name=BEV034&amp;nummer=4&amp;variable=4&amp;name=BEV038&amp;nummer=6&amp;variable=6&amp;name=BEV035&amp;nummer=8&amp;variable=8&amp;name=BEV062&amp;nummer=10&amp;variable=10&amp;name=BEV040&amp;nummer=12&amp;variable=12&amp;name=BEV011&amp;nummer=14&amp;variable=14&amp;name=KREISE&amp;werteabruf=Werteabruf"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7.xml"/><Relationship Id="rId7" Type="http://schemas.openxmlformats.org/officeDocument/2006/relationships/table" Target="../tables/table4.xml"/><Relationship Id="rId2" Type="http://schemas.openxmlformats.org/officeDocument/2006/relationships/pivotTable" Target="../pivotTables/pivotTable6.xml"/><Relationship Id="rId1" Type="http://schemas.openxmlformats.org/officeDocument/2006/relationships/pivotTable" Target="../pivotTables/pivotTable5.xm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ivotTable" Target="../pivotTables/pivotTable8.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hyperlink" Target="https://www.statistikdaten.bayern.de/genesis/online?operation=table&amp;code=12411-005z&amp;bypass=true&amp;levelindex=1&amp;levelid=1764580255670" TargetMode="External"/></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11.xml"/><Relationship Id="rId2" Type="http://schemas.openxmlformats.org/officeDocument/2006/relationships/pivotTable" Target="../pivotTables/pivotTable10.xml"/><Relationship Id="rId1" Type="http://schemas.openxmlformats.org/officeDocument/2006/relationships/pivotTable" Target="../pivotTables/pivotTable9.xml"/><Relationship Id="rId5" Type="http://schemas.openxmlformats.org/officeDocument/2006/relationships/drawing" Target="../drawings/drawing3.xml"/><Relationship Id="rId4" Type="http://schemas.openxmlformats.org/officeDocument/2006/relationships/pivotTable" Target="../pivotTables/pivotTable1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hyperlink" Target="https://www.statistikdaten.bayern.de/genesis/online?operation=previous&amp;levelindex=3&amp;step=2&amp;titel=Tabellenaufbau&amp;levelid=1688045554514&amp;levelid=1688045538523" TargetMode="External"/></Relationships>
</file>

<file path=xl/worksheets/_rels/sheet8.xml.rels><?xml version="1.0" encoding="UTF-8" standalone="yes"?>
<Relationships xmlns="http://schemas.openxmlformats.org/package/2006/relationships"><Relationship Id="rId3" Type="http://schemas.openxmlformats.org/officeDocument/2006/relationships/pivotTable" Target="../pivotTables/pivotTable15.xml"/><Relationship Id="rId7" Type="http://schemas.openxmlformats.org/officeDocument/2006/relationships/table" Target="../tables/table8.xml"/><Relationship Id="rId2" Type="http://schemas.openxmlformats.org/officeDocument/2006/relationships/pivotTable" Target="../pivotTables/pivotTable14.xml"/><Relationship Id="rId1" Type="http://schemas.openxmlformats.org/officeDocument/2006/relationships/pivotTable" Target="../pivotTables/pivotTable13.xml"/><Relationship Id="rId6" Type="http://schemas.openxmlformats.org/officeDocument/2006/relationships/table" Target="../tables/table7.xml"/><Relationship Id="rId5" Type="http://schemas.openxmlformats.org/officeDocument/2006/relationships/drawing" Target="../drawings/drawing4.xml"/><Relationship Id="rId4" Type="http://schemas.openxmlformats.org/officeDocument/2006/relationships/pivotTable" Target="../pivotTables/pivotTable1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7900-0D2E-45C4-9876-944958E4AEC2}">
  <sheetPr codeName="Tabelle2"/>
  <dimension ref="A1:G253"/>
  <sheetViews>
    <sheetView topLeftCell="A203" workbookViewId="0">
      <selection sqref="A1:E253"/>
    </sheetView>
  </sheetViews>
  <sheetFormatPr baseColWidth="10" defaultRowHeight="15"/>
  <cols>
    <col min="2" max="2" width="18" customWidth="1"/>
    <col min="3" max="3" width="45" customWidth="1"/>
    <col min="4" max="4" width="32.85546875" customWidth="1"/>
    <col min="5" max="5" width="31.5703125" style="5" customWidth="1"/>
  </cols>
  <sheetData>
    <row r="1" spans="1:7">
      <c r="A1" t="s">
        <v>0</v>
      </c>
      <c r="B1" t="s">
        <v>22</v>
      </c>
      <c r="C1" t="s">
        <v>23</v>
      </c>
      <c r="D1" t="s">
        <v>1</v>
      </c>
      <c r="E1" s="5" t="s">
        <v>24</v>
      </c>
    </row>
    <row r="2" spans="1:7">
      <c r="A2" s="11">
        <v>2019</v>
      </c>
      <c r="B2" s="11" t="s">
        <v>2</v>
      </c>
      <c r="C2" s="11" t="s">
        <v>10</v>
      </c>
      <c r="D2" s="12">
        <v>137392</v>
      </c>
      <c r="E2" s="11"/>
      <c r="G2" s="10" t="s">
        <v>25</v>
      </c>
    </row>
    <row r="3" spans="1:7">
      <c r="A3" s="11">
        <v>2020</v>
      </c>
      <c r="B3" s="11" t="s">
        <v>2</v>
      </c>
      <c r="C3" s="11" t="s">
        <v>10</v>
      </c>
      <c r="D3" s="12">
        <v>136952</v>
      </c>
      <c r="E3" s="11"/>
    </row>
    <row r="4" spans="1:7">
      <c r="A4" s="11">
        <v>2021</v>
      </c>
      <c r="B4" s="11" t="s">
        <v>2</v>
      </c>
      <c r="C4" s="11" t="s">
        <v>10</v>
      </c>
      <c r="D4" s="12">
        <v>138016</v>
      </c>
      <c r="E4" s="11"/>
    </row>
    <row r="5" spans="1:7">
      <c r="A5" s="11">
        <v>2022</v>
      </c>
      <c r="B5" s="11" t="s">
        <v>2</v>
      </c>
      <c r="C5" s="11" t="s">
        <v>10</v>
      </c>
      <c r="D5" s="12">
        <v>138263</v>
      </c>
      <c r="E5" s="11"/>
    </row>
    <row r="6" spans="1:7">
      <c r="A6" s="11">
        <v>2023</v>
      </c>
      <c r="B6" s="11" t="s">
        <v>2</v>
      </c>
      <c r="C6" s="11" t="s">
        <v>10</v>
      </c>
      <c r="D6" s="12">
        <v>139536</v>
      </c>
      <c r="E6" s="11"/>
    </row>
    <row r="7" spans="1:7">
      <c r="A7" s="11">
        <v>2024</v>
      </c>
      <c r="B7" s="11" t="s">
        <v>2</v>
      </c>
      <c r="C7" s="11" t="s">
        <v>10</v>
      </c>
      <c r="D7" s="12">
        <v>141185</v>
      </c>
      <c r="E7" s="13"/>
    </row>
    <row r="8" spans="1:7">
      <c r="A8" s="11">
        <v>2019</v>
      </c>
      <c r="B8" s="11" t="s">
        <v>11</v>
      </c>
      <c r="C8" s="11" t="s">
        <v>10</v>
      </c>
      <c r="D8" s="12">
        <v>132881</v>
      </c>
      <c r="E8" s="11"/>
    </row>
    <row r="9" spans="1:7">
      <c r="A9" s="11">
        <v>2020</v>
      </c>
      <c r="B9" s="11" t="s">
        <v>11</v>
      </c>
      <c r="C9" s="11" t="s">
        <v>10</v>
      </c>
      <c r="D9" s="12">
        <v>133169</v>
      </c>
      <c r="E9" s="11"/>
    </row>
    <row r="10" spans="1:7">
      <c r="A10" s="11">
        <v>2021</v>
      </c>
      <c r="B10" s="11" t="s">
        <v>11</v>
      </c>
      <c r="C10" s="11" t="s">
        <v>10</v>
      </c>
      <c r="D10" s="12">
        <v>133634</v>
      </c>
      <c r="E10" s="11"/>
    </row>
    <row r="11" spans="1:7">
      <c r="A11" s="11">
        <v>2022</v>
      </c>
      <c r="B11" s="11" t="s">
        <v>11</v>
      </c>
      <c r="C11" s="11" t="s">
        <v>10</v>
      </c>
      <c r="D11" s="12">
        <v>134201</v>
      </c>
      <c r="E11" s="11"/>
    </row>
    <row r="12" spans="1:7">
      <c r="A12" s="11">
        <v>2023</v>
      </c>
      <c r="B12" s="11" t="s">
        <v>11</v>
      </c>
      <c r="C12" s="11" t="s">
        <v>10</v>
      </c>
      <c r="D12" s="12">
        <v>135220</v>
      </c>
      <c r="E12" s="11"/>
    </row>
    <row r="13" spans="1:7">
      <c r="A13" s="11">
        <v>2024</v>
      </c>
      <c r="B13" s="11" t="s">
        <v>11</v>
      </c>
      <c r="C13" s="11" t="s">
        <v>10</v>
      </c>
      <c r="D13" s="12">
        <v>135668</v>
      </c>
      <c r="E13" s="13"/>
    </row>
    <row r="14" spans="1:7">
      <c r="A14" s="11">
        <v>2019</v>
      </c>
      <c r="B14" s="11" t="s">
        <v>12</v>
      </c>
      <c r="C14" s="11" t="s">
        <v>10</v>
      </c>
      <c r="D14" s="12">
        <v>97303</v>
      </c>
      <c r="E14" s="11"/>
    </row>
    <row r="15" spans="1:7">
      <c r="A15" s="11">
        <v>2020</v>
      </c>
      <c r="B15" s="11" t="s">
        <v>12</v>
      </c>
      <c r="C15" s="11" t="s">
        <v>10</v>
      </c>
      <c r="D15" s="12">
        <v>97730</v>
      </c>
      <c r="E15" s="11"/>
    </row>
    <row r="16" spans="1:7">
      <c r="A16" s="11">
        <v>2021</v>
      </c>
      <c r="B16" s="11" t="s">
        <v>12</v>
      </c>
      <c r="C16" s="11" t="s">
        <v>10</v>
      </c>
      <c r="D16" s="12">
        <v>98503</v>
      </c>
      <c r="E16" s="11"/>
    </row>
    <row r="17" spans="1:5">
      <c r="A17" s="11">
        <v>2022</v>
      </c>
      <c r="B17" s="11" t="s">
        <v>12</v>
      </c>
      <c r="C17" s="11" t="s">
        <v>10</v>
      </c>
      <c r="D17" s="12">
        <v>97792</v>
      </c>
      <c r="E17" s="11"/>
    </row>
    <row r="18" spans="1:5">
      <c r="A18" s="11">
        <v>2023</v>
      </c>
      <c r="B18" s="11" t="s">
        <v>12</v>
      </c>
      <c r="C18" s="11" t="s">
        <v>10</v>
      </c>
      <c r="D18" s="12">
        <v>98967</v>
      </c>
      <c r="E18" s="11"/>
    </row>
    <row r="19" spans="1:5">
      <c r="A19" s="11">
        <v>2024</v>
      </c>
      <c r="B19" s="11" t="s">
        <v>12</v>
      </c>
      <c r="C19" s="11" t="s">
        <v>10</v>
      </c>
      <c r="D19" s="12">
        <v>99364</v>
      </c>
      <c r="E19" s="13"/>
    </row>
    <row r="20" spans="1:5">
      <c r="A20" s="11">
        <v>2019</v>
      </c>
      <c r="B20" s="11" t="s">
        <v>13</v>
      </c>
      <c r="C20" s="11" t="s">
        <v>10</v>
      </c>
      <c r="D20" s="12">
        <v>128227</v>
      </c>
      <c r="E20" s="11"/>
    </row>
    <row r="21" spans="1:5">
      <c r="A21" s="11">
        <v>2020</v>
      </c>
      <c r="B21" s="11" t="s">
        <v>13</v>
      </c>
      <c r="C21" s="11" t="s">
        <v>10</v>
      </c>
      <c r="D21" s="12">
        <v>129128</v>
      </c>
      <c r="E21" s="11"/>
    </row>
    <row r="22" spans="1:5">
      <c r="A22" s="11">
        <v>2021</v>
      </c>
      <c r="B22" s="11" t="s">
        <v>13</v>
      </c>
      <c r="C22" s="11" t="s">
        <v>10</v>
      </c>
      <c r="D22" s="12">
        <v>129772</v>
      </c>
      <c r="E22" s="11"/>
    </row>
    <row r="23" spans="1:5">
      <c r="A23" s="11">
        <v>2022</v>
      </c>
      <c r="B23" s="11" t="s">
        <v>13</v>
      </c>
      <c r="C23" s="11" t="s">
        <v>10</v>
      </c>
      <c r="D23" s="12">
        <v>128537</v>
      </c>
      <c r="E23" s="11"/>
    </row>
    <row r="24" spans="1:5">
      <c r="A24" s="11">
        <v>2023</v>
      </c>
      <c r="B24" s="11" t="s">
        <v>13</v>
      </c>
      <c r="C24" s="11" t="s">
        <v>10</v>
      </c>
      <c r="D24" s="12">
        <v>129497</v>
      </c>
      <c r="E24" s="11"/>
    </row>
    <row r="25" spans="1:5">
      <c r="A25" s="11">
        <v>2024</v>
      </c>
      <c r="B25" s="11" t="s">
        <v>13</v>
      </c>
      <c r="C25" s="11" t="s">
        <v>10</v>
      </c>
      <c r="D25" s="12">
        <v>130781</v>
      </c>
      <c r="E25" s="13"/>
    </row>
    <row r="26" spans="1:5">
      <c r="A26" s="11">
        <v>2019</v>
      </c>
      <c r="B26" s="11" t="s">
        <v>14</v>
      </c>
      <c r="C26" s="11" t="s">
        <v>10</v>
      </c>
      <c r="D26" s="12">
        <f>D2+D8+D14+D20</f>
        <v>495803</v>
      </c>
      <c r="E26" s="11"/>
    </row>
    <row r="27" spans="1:5">
      <c r="A27" s="11">
        <v>2020</v>
      </c>
      <c r="B27" s="11" t="s">
        <v>14</v>
      </c>
      <c r="C27" s="11" t="s">
        <v>10</v>
      </c>
      <c r="D27" s="12">
        <f t="shared" ref="D27:D31" si="0">D3+D9+D15+D21</f>
        <v>496979</v>
      </c>
      <c r="E27" s="11"/>
    </row>
    <row r="28" spans="1:5">
      <c r="A28" s="11">
        <v>2021</v>
      </c>
      <c r="B28" s="11" t="s">
        <v>14</v>
      </c>
      <c r="C28" s="11" t="s">
        <v>10</v>
      </c>
      <c r="D28" s="12">
        <f t="shared" si="0"/>
        <v>499925</v>
      </c>
      <c r="E28" s="11"/>
    </row>
    <row r="29" spans="1:5">
      <c r="A29" s="11">
        <v>2022</v>
      </c>
      <c r="B29" s="11" t="s">
        <v>14</v>
      </c>
      <c r="C29" s="11" t="s">
        <v>10</v>
      </c>
      <c r="D29" s="12">
        <f t="shared" si="0"/>
        <v>498793</v>
      </c>
      <c r="E29" s="11"/>
    </row>
    <row r="30" spans="1:5">
      <c r="A30" s="11">
        <v>2023</v>
      </c>
      <c r="B30" s="11" t="s">
        <v>14</v>
      </c>
      <c r="C30" s="11" t="s">
        <v>10</v>
      </c>
      <c r="D30" s="12">
        <f t="shared" si="0"/>
        <v>503220</v>
      </c>
      <c r="E30" s="11"/>
    </row>
    <row r="31" spans="1:5">
      <c r="A31" s="11">
        <v>2024</v>
      </c>
      <c r="B31" s="11" t="s">
        <v>14</v>
      </c>
      <c r="C31" s="11" t="s">
        <v>10</v>
      </c>
      <c r="D31" s="12">
        <f t="shared" si="0"/>
        <v>506998</v>
      </c>
      <c r="E31" s="13"/>
    </row>
    <row r="32" spans="1:5">
      <c r="A32" s="11">
        <v>2019</v>
      </c>
      <c r="B32" s="11" t="s">
        <v>15</v>
      </c>
      <c r="C32" s="11" t="s">
        <v>10</v>
      </c>
      <c r="D32" s="12">
        <v>4710865</v>
      </c>
      <c r="E32" s="11"/>
    </row>
    <row r="33" spans="1:5">
      <c r="A33" s="11">
        <v>2020</v>
      </c>
      <c r="B33" s="11" t="s">
        <v>15</v>
      </c>
      <c r="C33" s="11" t="s">
        <v>10</v>
      </c>
      <c r="D33" s="12">
        <v>4719716</v>
      </c>
      <c r="E33" s="11"/>
    </row>
    <row r="34" spans="1:5">
      <c r="A34" s="11">
        <v>2021</v>
      </c>
      <c r="B34" s="11" t="s">
        <v>15</v>
      </c>
      <c r="C34" s="11" t="s">
        <v>10</v>
      </c>
      <c r="D34" s="12">
        <v>4729243</v>
      </c>
      <c r="E34" s="11"/>
    </row>
    <row r="35" spans="1:5">
      <c r="A35" s="11">
        <v>2022</v>
      </c>
      <c r="B35" s="11" t="s">
        <v>15</v>
      </c>
      <c r="C35" s="11" t="s">
        <v>10</v>
      </c>
      <c r="D35" s="12">
        <v>4705040</v>
      </c>
      <c r="E35" s="11"/>
    </row>
    <row r="36" spans="1:5">
      <c r="A36" s="11">
        <v>2023</v>
      </c>
      <c r="B36" s="11" t="s">
        <v>15</v>
      </c>
      <c r="C36" s="11" t="s">
        <v>10</v>
      </c>
      <c r="D36" s="12">
        <v>4726101</v>
      </c>
      <c r="E36" s="11"/>
    </row>
    <row r="37" spans="1:5">
      <c r="A37" s="11">
        <v>2024</v>
      </c>
      <c r="B37" s="11" t="s">
        <v>15</v>
      </c>
      <c r="C37" s="11" t="s">
        <v>10</v>
      </c>
      <c r="D37" s="12">
        <v>4764548</v>
      </c>
      <c r="E37" s="13"/>
    </row>
    <row r="38" spans="1:5">
      <c r="A38" s="11">
        <v>2019</v>
      </c>
      <c r="B38" s="11" t="s">
        <v>16</v>
      </c>
      <c r="C38" s="11" t="s">
        <v>10</v>
      </c>
      <c r="D38" s="12">
        <v>13124737</v>
      </c>
      <c r="E38" s="11"/>
    </row>
    <row r="39" spans="1:5">
      <c r="A39" s="11">
        <v>2020</v>
      </c>
      <c r="B39" s="11" t="s">
        <v>16</v>
      </c>
      <c r="C39" s="11" t="s">
        <v>10</v>
      </c>
      <c r="D39" s="12">
        <v>13140183</v>
      </c>
      <c r="E39" s="11"/>
    </row>
    <row r="40" spans="1:5">
      <c r="A40" s="11">
        <v>2021</v>
      </c>
      <c r="B40" s="11" t="s">
        <v>16</v>
      </c>
      <c r="C40" s="11" t="s">
        <v>10</v>
      </c>
      <c r="D40" s="12">
        <v>13176989</v>
      </c>
      <c r="E40" s="11"/>
    </row>
    <row r="41" spans="1:5">
      <c r="A41" s="11">
        <v>2022</v>
      </c>
      <c r="B41" s="11" t="s">
        <v>16</v>
      </c>
      <c r="C41" s="11" t="s">
        <v>10</v>
      </c>
      <c r="D41" s="12">
        <v>13105221</v>
      </c>
      <c r="E41" s="11"/>
    </row>
    <row r="42" spans="1:5">
      <c r="A42" s="11">
        <v>2023</v>
      </c>
      <c r="B42" s="11" t="s">
        <v>16</v>
      </c>
      <c r="C42" s="11" t="s">
        <v>10</v>
      </c>
      <c r="D42" s="12">
        <v>13176426</v>
      </c>
      <c r="E42" s="11"/>
    </row>
    <row r="43" spans="1:5">
      <c r="A43" s="11">
        <v>2024</v>
      </c>
      <c r="B43" s="11" t="s">
        <v>16</v>
      </c>
      <c r="C43" s="11" t="s">
        <v>10</v>
      </c>
      <c r="D43" s="12">
        <v>13248928</v>
      </c>
      <c r="E43" s="13"/>
    </row>
    <row r="44" spans="1:5">
      <c r="A44" s="11">
        <v>2019</v>
      </c>
      <c r="B44" s="11" t="s">
        <v>2</v>
      </c>
      <c r="C44" s="11" t="s">
        <v>17</v>
      </c>
      <c r="D44" s="12"/>
      <c r="E44" s="11"/>
    </row>
    <row r="45" spans="1:5">
      <c r="A45" s="11">
        <v>2020</v>
      </c>
      <c r="B45" s="11" t="s">
        <v>2</v>
      </c>
      <c r="C45" s="11" t="s">
        <v>17</v>
      </c>
      <c r="D45" s="12">
        <f>D3-D2</f>
        <v>-440</v>
      </c>
      <c r="E45" s="13">
        <f>D45/D3</f>
        <v>-3.2128044862433551E-3</v>
      </c>
    </row>
    <row r="46" spans="1:5">
      <c r="A46" s="11">
        <v>2021</v>
      </c>
      <c r="B46" s="11" t="s">
        <v>2</v>
      </c>
      <c r="C46" s="11" t="s">
        <v>17</v>
      </c>
      <c r="D46" s="12">
        <f t="shared" ref="D46:D48" si="1">D4-D3</f>
        <v>1064</v>
      </c>
      <c r="E46" s="13">
        <f>D46/D4</f>
        <v>7.709251101321586E-3</v>
      </c>
    </row>
    <row r="47" spans="1:5">
      <c r="A47" s="11">
        <v>2022</v>
      </c>
      <c r="B47" s="11" t="s">
        <v>2</v>
      </c>
      <c r="C47" s="11" t="s">
        <v>17</v>
      </c>
      <c r="D47" s="12">
        <f t="shared" si="1"/>
        <v>247</v>
      </c>
      <c r="E47" s="13">
        <f>D47/D5</f>
        <v>1.7864504603545418E-3</v>
      </c>
    </row>
    <row r="48" spans="1:5">
      <c r="A48" s="11">
        <v>2023</v>
      </c>
      <c r="B48" s="11" t="s">
        <v>2</v>
      </c>
      <c r="C48" s="11" t="s">
        <v>17</v>
      </c>
      <c r="D48" s="12">
        <f t="shared" si="1"/>
        <v>1273</v>
      </c>
      <c r="E48" s="13">
        <f>D48/D6</f>
        <v>9.1230936819172107E-3</v>
      </c>
    </row>
    <row r="49" spans="1:5">
      <c r="A49" s="11">
        <v>2024</v>
      </c>
      <c r="B49" s="11" t="s">
        <v>2</v>
      </c>
      <c r="C49" s="11" t="s">
        <v>17</v>
      </c>
      <c r="D49" s="12">
        <f>D7-D6</f>
        <v>1649</v>
      </c>
      <c r="E49" s="13">
        <f>D49/D7</f>
        <v>1.1679711017459363E-2</v>
      </c>
    </row>
    <row r="50" spans="1:5">
      <c r="A50" s="11">
        <v>2019</v>
      </c>
      <c r="B50" s="11" t="s">
        <v>11</v>
      </c>
      <c r="C50" s="11" t="s">
        <v>17</v>
      </c>
      <c r="D50" s="12"/>
      <c r="E50" s="13"/>
    </row>
    <row r="51" spans="1:5">
      <c r="A51" s="11">
        <v>2020</v>
      </c>
      <c r="B51" s="11" t="s">
        <v>11</v>
      </c>
      <c r="C51" s="11" t="s">
        <v>17</v>
      </c>
      <c r="D51" s="12">
        <f>D9-D8</f>
        <v>288</v>
      </c>
      <c r="E51" s="13">
        <f>D51/D9</f>
        <v>2.1626654852105222E-3</v>
      </c>
    </row>
    <row r="52" spans="1:5">
      <c r="A52" s="11">
        <v>2021</v>
      </c>
      <c r="B52" s="11" t="s">
        <v>11</v>
      </c>
      <c r="C52" s="11" t="s">
        <v>17</v>
      </c>
      <c r="D52" s="12">
        <f t="shared" ref="D52:D54" si="2">D10-D9</f>
        <v>465</v>
      </c>
      <c r="E52" s="13">
        <f>D52/D10</f>
        <v>3.479653381624437E-3</v>
      </c>
    </row>
    <row r="53" spans="1:5">
      <c r="A53" s="11">
        <v>2022</v>
      </c>
      <c r="B53" s="11" t="s">
        <v>11</v>
      </c>
      <c r="C53" s="11" t="s">
        <v>17</v>
      </c>
      <c r="D53" s="12">
        <f t="shared" si="2"/>
        <v>567</v>
      </c>
      <c r="E53" s="13">
        <f>D53/D11</f>
        <v>4.2250057749197096E-3</v>
      </c>
    </row>
    <row r="54" spans="1:5">
      <c r="A54" s="11">
        <v>2023</v>
      </c>
      <c r="B54" s="11" t="s">
        <v>11</v>
      </c>
      <c r="C54" s="11" t="s">
        <v>17</v>
      </c>
      <c r="D54" s="12">
        <f t="shared" si="2"/>
        <v>1019</v>
      </c>
      <c r="E54" s="13">
        <f>D54/D12</f>
        <v>7.5358674752255585E-3</v>
      </c>
    </row>
    <row r="55" spans="1:5">
      <c r="A55" s="11">
        <v>2024</v>
      </c>
      <c r="B55" s="11" t="s">
        <v>11</v>
      </c>
      <c r="C55" s="11" t="s">
        <v>17</v>
      </c>
      <c r="D55" s="12">
        <f>D13-D12</f>
        <v>448</v>
      </c>
      <c r="E55" s="13">
        <f>D55/D13</f>
        <v>3.3021788483651266E-3</v>
      </c>
    </row>
    <row r="56" spans="1:5">
      <c r="A56" s="11">
        <v>2019</v>
      </c>
      <c r="B56" s="11" t="s">
        <v>12</v>
      </c>
      <c r="C56" s="11" t="s">
        <v>17</v>
      </c>
      <c r="D56" s="12"/>
      <c r="E56" s="13"/>
    </row>
    <row r="57" spans="1:5">
      <c r="A57" s="11">
        <v>2020</v>
      </c>
      <c r="B57" s="11" t="s">
        <v>12</v>
      </c>
      <c r="C57" s="11" t="s">
        <v>17</v>
      </c>
      <c r="D57" s="12">
        <f>D15-D14</f>
        <v>427</v>
      </c>
      <c r="E57" s="13">
        <f>D57/D15</f>
        <v>4.3691803949657219E-3</v>
      </c>
    </row>
    <row r="58" spans="1:5">
      <c r="A58" s="11">
        <v>2021</v>
      </c>
      <c r="B58" s="11" t="s">
        <v>12</v>
      </c>
      <c r="C58" s="11" t="s">
        <v>17</v>
      </c>
      <c r="D58" s="12">
        <f t="shared" ref="D58:D60" si="3">D16-D15</f>
        <v>773</v>
      </c>
      <c r="E58" s="13">
        <f>D58/D16</f>
        <v>7.84747672659716E-3</v>
      </c>
    </row>
    <row r="59" spans="1:5">
      <c r="A59" s="11">
        <v>2022</v>
      </c>
      <c r="B59" s="11" t="s">
        <v>12</v>
      </c>
      <c r="C59" s="11" t="s">
        <v>17</v>
      </c>
      <c r="D59" s="12">
        <f t="shared" si="3"/>
        <v>-711</v>
      </c>
      <c r="E59" s="13">
        <f>D59/D17</f>
        <v>-7.2705333769633512E-3</v>
      </c>
    </row>
    <row r="60" spans="1:5">
      <c r="A60" s="11">
        <v>2023</v>
      </c>
      <c r="B60" s="11" t="s">
        <v>12</v>
      </c>
      <c r="C60" s="11" t="s">
        <v>17</v>
      </c>
      <c r="D60" s="12">
        <f t="shared" si="3"/>
        <v>1175</v>
      </c>
      <c r="E60" s="13">
        <f>D60/D18</f>
        <v>1.187264441682581E-2</v>
      </c>
    </row>
    <row r="61" spans="1:5">
      <c r="A61" s="11">
        <v>2024</v>
      </c>
      <c r="B61" s="11" t="s">
        <v>12</v>
      </c>
      <c r="C61" s="11" t="s">
        <v>17</v>
      </c>
      <c r="D61" s="12">
        <f>D19-D18</f>
        <v>397</v>
      </c>
      <c r="E61" s="13">
        <f>D61/D19</f>
        <v>3.9954108127692118E-3</v>
      </c>
    </row>
    <row r="62" spans="1:5">
      <c r="A62" s="11">
        <v>2019</v>
      </c>
      <c r="B62" s="11" t="s">
        <v>13</v>
      </c>
      <c r="C62" s="11" t="s">
        <v>17</v>
      </c>
      <c r="D62" s="12"/>
      <c r="E62" s="13"/>
    </row>
    <row r="63" spans="1:5">
      <c r="A63" s="11">
        <v>2020</v>
      </c>
      <c r="B63" s="11" t="s">
        <v>13</v>
      </c>
      <c r="C63" s="11" t="s">
        <v>17</v>
      </c>
      <c r="D63" s="12">
        <f>D21-D20</f>
        <v>901</v>
      </c>
      <c r="E63" s="13">
        <f>D63/D21</f>
        <v>6.9775726411003035E-3</v>
      </c>
    </row>
    <row r="64" spans="1:5">
      <c r="A64" s="11">
        <v>2021</v>
      </c>
      <c r="B64" s="11" t="s">
        <v>13</v>
      </c>
      <c r="C64" s="11" t="s">
        <v>17</v>
      </c>
      <c r="D64" s="12">
        <f t="shared" ref="D64:D66" si="4">D22-D21</f>
        <v>644</v>
      </c>
      <c r="E64" s="13">
        <f>D64/D22</f>
        <v>4.9625497025552511E-3</v>
      </c>
    </row>
    <row r="65" spans="1:5">
      <c r="A65" s="11">
        <v>2022</v>
      </c>
      <c r="B65" s="11" t="s">
        <v>13</v>
      </c>
      <c r="C65" s="11" t="s">
        <v>17</v>
      </c>
      <c r="D65" s="12">
        <f t="shared" si="4"/>
        <v>-1235</v>
      </c>
      <c r="E65" s="13">
        <f>D65/D23</f>
        <v>-9.6081283988267967E-3</v>
      </c>
    </row>
    <row r="66" spans="1:5">
      <c r="A66" s="11">
        <v>2023</v>
      </c>
      <c r="B66" s="11" t="s">
        <v>13</v>
      </c>
      <c r="C66" s="11" t="s">
        <v>17</v>
      </c>
      <c r="D66" s="12">
        <f t="shared" si="4"/>
        <v>960</v>
      </c>
      <c r="E66" s="13">
        <f>D66/D24</f>
        <v>7.4132991497872537E-3</v>
      </c>
    </row>
    <row r="67" spans="1:5">
      <c r="A67" s="11">
        <v>2024</v>
      </c>
      <c r="B67" s="11" t="s">
        <v>13</v>
      </c>
      <c r="C67" s="11" t="s">
        <v>17</v>
      </c>
      <c r="D67" s="12">
        <f>D25-D24</f>
        <v>1284</v>
      </c>
      <c r="E67" s="13">
        <f>D67/D25</f>
        <v>9.8179399148194315E-3</v>
      </c>
    </row>
    <row r="68" spans="1:5">
      <c r="A68" s="11">
        <v>2019</v>
      </c>
      <c r="B68" s="11" t="s">
        <v>14</v>
      </c>
      <c r="C68" s="11" t="s">
        <v>17</v>
      </c>
      <c r="D68" s="12"/>
      <c r="E68" s="13"/>
    </row>
    <row r="69" spans="1:5">
      <c r="A69" s="11">
        <v>2020</v>
      </c>
      <c r="B69" s="11" t="s">
        <v>14</v>
      </c>
      <c r="C69" s="11" t="s">
        <v>17</v>
      </c>
      <c r="D69" s="12">
        <f>D27-D26</f>
        <v>1176</v>
      </c>
      <c r="E69" s="13">
        <f>D69/D27</f>
        <v>2.3662971674859503E-3</v>
      </c>
    </row>
    <row r="70" spans="1:5">
      <c r="A70" s="11">
        <v>2021</v>
      </c>
      <c r="B70" s="11" t="s">
        <v>14</v>
      </c>
      <c r="C70" s="11" t="s">
        <v>17</v>
      </c>
      <c r="D70" s="12">
        <f t="shared" ref="D70:D72" si="5">D28-D27</f>
        <v>2946</v>
      </c>
      <c r="E70" s="13">
        <f>D70/D28</f>
        <v>5.8928839325898888E-3</v>
      </c>
    </row>
    <row r="71" spans="1:5">
      <c r="A71" s="11">
        <v>2022</v>
      </c>
      <c r="B71" s="11" t="s">
        <v>14</v>
      </c>
      <c r="C71" s="11" t="s">
        <v>17</v>
      </c>
      <c r="D71" s="12">
        <f t="shared" si="5"/>
        <v>-1132</v>
      </c>
      <c r="E71" s="13">
        <f>D71/D29</f>
        <v>-2.2694785211500564E-3</v>
      </c>
    </row>
    <row r="72" spans="1:5">
      <c r="A72" s="11">
        <v>2023</v>
      </c>
      <c r="B72" s="11" t="s">
        <v>14</v>
      </c>
      <c r="C72" s="11" t="s">
        <v>17</v>
      </c>
      <c r="D72" s="12">
        <f t="shared" si="5"/>
        <v>4427</v>
      </c>
      <c r="E72" s="13">
        <f>D72/D30</f>
        <v>8.7973450975716381E-3</v>
      </c>
    </row>
    <row r="73" spans="1:5">
      <c r="A73" s="11">
        <v>2024</v>
      </c>
      <c r="B73" s="11" t="s">
        <v>14</v>
      </c>
      <c r="C73" s="11" t="s">
        <v>17</v>
      </c>
      <c r="D73" s="12">
        <f>D31-D30</f>
        <v>3778</v>
      </c>
      <c r="E73" s="13">
        <f>D73/D31</f>
        <v>7.4517059238892458E-3</v>
      </c>
    </row>
    <row r="74" spans="1:5">
      <c r="A74" s="11">
        <v>2019</v>
      </c>
      <c r="B74" s="11" t="s">
        <v>15</v>
      </c>
      <c r="C74" s="11" t="s">
        <v>17</v>
      </c>
      <c r="D74" s="12"/>
      <c r="E74" s="13"/>
    </row>
    <row r="75" spans="1:5">
      <c r="A75" s="11">
        <v>2020</v>
      </c>
      <c r="B75" s="11" t="s">
        <v>15</v>
      </c>
      <c r="C75" s="11" t="s">
        <v>17</v>
      </c>
      <c r="D75" s="12">
        <f>D33-D32</f>
        <v>8851</v>
      </c>
      <c r="E75" s="13">
        <f>D75/D33</f>
        <v>1.8753247017405284E-3</v>
      </c>
    </row>
    <row r="76" spans="1:5">
      <c r="A76" s="11">
        <v>2021</v>
      </c>
      <c r="B76" s="11" t="s">
        <v>15</v>
      </c>
      <c r="C76" s="11" t="s">
        <v>17</v>
      </c>
      <c r="D76" s="12">
        <f t="shared" ref="D76:D78" si="6">D34-D33</f>
        <v>9527</v>
      </c>
      <c r="E76" s="13">
        <f>D76/D34</f>
        <v>2.0144873080110283E-3</v>
      </c>
    </row>
    <row r="77" spans="1:5">
      <c r="A77" s="11">
        <v>2022</v>
      </c>
      <c r="B77" s="11" t="s">
        <v>15</v>
      </c>
      <c r="C77" s="11" t="s">
        <v>17</v>
      </c>
      <c r="D77" s="12">
        <f t="shared" si="6"/>
        <v>-24203</v>
      </c>
      <c r="E77" s="13">
        <f>D77/D35</f>
        <v>-5.1440582864332712E-3</v>
      </c>
    </row>
    <row r="78" spans="1:5">
      <c r="A78" s="11">
        <v>2023</v>
      </c>
      <c r="B78" s="11" t="s">
        <v>15</v>
      </c>
      <c r="C78" s="11" t="s">
        <v>17</v>
      </c>
      <c r="D78" s="12">
        <f t="shared" si="6"/>
        <v>21061</v>
      </c>
      <c r="E78" s="13">
        <f>D78/D36</f>
        <v>4.4563161049668634E-3</v>
      </c>
    </row>
    <row r="79" spans="1:5">
      <c r="A79" s="11">
        <v>2024</v>
      </c>
      <c r="B79" s="11" t="s">
        <v>15</v>
      </c>
      <c r="C79" s="11" t="s">
        <v>17</v>
      </c>
      <c r="D79" s="12">
        <f>D37-D36</f>
        <v>38447</v>
      </c>
      <c r="E79" s="13">
        <f>D79/D37</f>
        <v>8.0693908425311274E-3</v>
      </c>
    </row>
    <row r="80" spans="1:5">
      <c r="A80" s="11">
        <v>2019</v>
      </c>
      <c r="B80" s="11" t="s">
        <v>16</v>
      </c>
      <c r="C80" s="11" t="s">
        <v>17</v>
      </c>
      <c r="D80" s="12"/>
      <c r="E80" s="13"/>
    </row>
    <row r="81" spans="1:5">
      <c r="A81" s="11">
        <v>2020</v>
      </c>
      <c r="B81" s="11" t="s">
        <v>16</v>
      </c>
      <c r="C81" s="11" t="s">
        <v>17</v>
      </c>
      <c r="D81" s="12">
        <f>D39-D38</f>
        <v>15446</v>
      </c>
      <c r="E81" s="13">
        <f>D81/D39</f>
        <v>1.1754783019384128E-3</v>
      </c>
    </row>
    <row r="82" spans="1:5">
      <c r="A82" s="11">
        <v>2021</v>
      </c>
      <c r="B82" s="11" t="s">
        <v>16</v>
      </c>
      <c r="C82" s="11" t="s">
        <v>17</v>
      </c>
      <c r="D82" s="12">
        <f t="shared" ref="D82:D84" si="7">D40-D39</f>
        <v>36806</v>
      </c>
      <c r="E82" s="13">
        <f>D82/D40</f>
        <v>2.7932026049350121E-3</v>
      </c>
    </row>
    <row r="83" spans="1:5">
      <c r="A83" s="11">
        <v>2022</v>
      </c>
      <c r="B83" s="11" t="s">
        <v>16</v>
      </c>
      <c r="C83" s="11" t="s">
        <v>17</v>
      </c>
      <c r="D83" s="12">
        <f t="shared" si="7"/>
        <v>-71768</v>
      </c>
      <c r="E83" s="13">
        <f>D83/D41</f>
        <v>-5.4762907088709151E-3</v>
      </c>
    </row>
    <row r="84" spans="1:5">
      <c r="A84" s="11">
        <v>2023</v>
      </c>
      <c r="B84" s="11" t="s">
        <v>16</v>
      </c>
      <c r="C84" s="11" t="s">
        <v>17</v>
      </c>
      <c r="D84" s="12">
        <f t="shared" si="7"/>
        <v>71205</v>
      </c>
      <c r="E84" s="13">
        <f>D84/D42</f>
        <v>5.4039691795028481E-3</v>
      </c>
    </row>
    <row r="85" spans="1:5">
      <c r="A85" s="11">
        <v>2024</v>
      </c>
      <c r="B85" s="11" t="s">
        <v>16</v>
      </c>
      <c r="C85" s="11" t="s">
        <v>17</v>
      </c>
      <c r="D85" s="12">
        <f>D43-D42</f>
        <v>72502</v>
      </c>
      <c r="E85" s="13">
        <f>D85/D43</f>
        <v>5.4722917959853052E-3</v>
      </c>
    </row>
    <row r="86" spans="1:5">
      <c r="A86" s="11">
        <v>2019</v>
      </c>
      <c r="B86" s="11" t="s">
        <v>2</v>
      </c>
      <c r="C86" s="11" t="s">
        <v>18</v>
      </c>
      <c r="D86" s="12">
        <v>111141</v>
      </c>
      <c r="E86" s="13">
        <f t="shared" ref="E86:E127" si="8">D86/D2</f>
        <v>0.80893356236170955</v>
      </c>
    </row>
    <row r="87" spans="1:5">
      <c r="A87" s="11">
        <v>2020</v>
      </c>
      <c r="B87" s="11" t="s">
        <v>2</v>
      </c>
      <c r="C87" s="11" t="s">
        <v>18</v>
      </c>
      <c r="D87" s="12">
        <v>110584</v>
      </c>
      <c r="E87" s="13">
        <f t="shared" si="8"/>
        <v>0.8074653893334891</v>
      </c>
    </row>
    <row r="88" spans="1:5">
      <c r="A88" s="11">
        <v>2021</v>
      </c>
      <c r="B88" s="11" t="s">
        <v>2</v>
      </c>
      <c r="C88" s="11" t="s">
        <v>18</v>
      </c>
      <c r="D88" s="12">
        <v>110313</v>
      </c>
      <c r="E88" s="13">
        <f t="shared" si="8"/>
        <v>0.79927689543241365</v>
      </c>
    </row>
    <row r="89" spans="1:5">
      <c r="A89" s="11">
        <v>2022</v>
      </c>
      <c r="B89" s="11" t="s">
        <v>2</v>
      </c>
      <c r="C89" s="11" t="s">
        <v>18</v>
      </c>
      <c r="D89" s="12">
        <v>108029</v>
      </c>
      <c r="E89" s="13">
        <f t="shared" si="8"/>
        <v>0.78132978454105584</v>
      </c>
    </row>
    <row r="90" spans="1:5">
      <c r="A90" s="11">
        <v>2023</v>
      </c>
      <c r="B90" s="11" t="s">
        <v>2</v>
      </c>
      <c r="C90" s="11" t="s">
        <v>18</v>
      </c>
      <c r="D90" s="12">
        <v>107293</v>
      </c>
      <c r="E90" s="13">
        <f t="shared" si="8"/>
        <v>0.76892701525054463</v>
      </c>
    </row>
    <row r="91" spans="1:5">
      <c r="A91" s="11">
        <v>2024</v>
      </c>
      <c r="B91" s="11" t="s">
        <v>2</v>
      </c>
      <c r="C91" s="11" t="s">
        <v>18</v>
      </c>
      <c r="D91" s="12">
        <v>108048</v>
      </c>
      <c r="E91" s="13">
        <f t="shared" si="8"/>
        <v>0.76529376350178846</v>
      </c>
    </row>
    <row r="92" spans="1:5">
      <c r="A92" s="11">
        <v>2019</v>
      </c>
      <c r="B92" s="11" t="s">
        <v>11</v>
      </c>
      <c r="C92" s="11" t="s">
        <v>18</v>
      </c>
      <c r="D92" s="12">
        <v>120303</v>
      </c>
      <c r="E92" s="13">
        <f t="shared" si="8"/>
        <v>0.90534387910988023</v>
      </c>
    </row>
    <row r="93" spans="1:5">
      <c r="A93" s="11">
        <v>2020</v>
      </c>
      <c r="B93" s="11" t="s">
        <v>11</v>
      </c>
      <c r="C93" s="11" t="s">
        <v>18</v>
      </c>
      <c r="D93" s="12">
        <v>120723</v>
      </c>
      <c r="E93" s="13">
        <f t="shared" si="8"/>
        <v>0.90653981031621478</v>
      </c>
    </row>
    <row r="94" spans="1:5">
      <c r="A94" s="11">
        <v>2021</v>
      </c>
      <c r="B94" s="11" t="s">
        <v>11</v>
      </c>
      <c r="C94" s="11" t="s">
        <v>18</v>
      </c>
      <c r="D94" s="12">
        <v>121114</v>
      </c>
      <c r="E94" s="13">
        <f t="shared" si="8"/>
        <v>0.90631126809045603</v>
      </c>
    </row>
    <row r="95" spans="1:5">
      <c r="A95" s="11">
        <v>2022</v>
      </c>
      <c r="B95" s="11" t="s">
        <v>11</v>
      </c>
      <c r="C95" s="11" t="s">
        <v>18</v>
      </c>
      <c r="D95" s="12">
        <v>120817</v>
      </c>
      <c r="E95" s="13">
        <f t="shared" si="8"/>
        <v>0.90026899948584582</v>
      </c>
    </row>
    <row r="96" spans="1:5">
      <c r="A96" s="11">
        <v>2023</v>
      </c>
      <c r="B96" s="11" t="s">
        <v>11</v>
      </c>
      <c r="C96" s="11" t="s">
        <v>18</v>
      </c>
      <c r="D96" s="12">
        <v>120957</v>
      </c>
      <c r="E96" s="13">
        <f t="shared" si="8"/>
        <v>0.894520041413992</v>
      </c>
    </row>
    <row r="97" spans="1:5">
      <c r="A97" s="11">
        <v>2024</v>
      </c>
      <c r="B97" s="11" t="s">
        <v>11</v>
      </c>
      <c r="C97" s="11" t="s">
        <v>18</v>
      </c>
      <c r="D97" s="12">
        <v>121250</v>
      </c>
      <c r="E97" s="13">
        <f t="shared" si="8"/>
        <v>0.89372586018810629</v>
      </c>
    </row>
    <row r="98" spans="1:5">
      <c r="A98" s="11">
        <v>2019</v>
      </c>
      <c r="B98" s="11" t="s">
        <v>12</v>
      </c>
      <c r="C98" s="11" t="s">
        <v>18</v>
      </c>
      <c r="D98" s="12">
        <v>86849</v>
      </c>
      <c r="E98" s="13">
        <f t="shared" si="8"/>
        <v>0.89256240814774468</v>
      </c>
    </row>
    <row r="99" spans="1:5">
      <c r="A99" s="11">
        <v>2020</v>
      </c>
      <c r="B99" s="11" t="s">
        <v>12</v>
      </c>
      <c r="C99" s="11" t="s">
        <v>18</v>
      </c>
      <c r="D99" s="12">
        <v>87010</v>
      </c>
      <c r="E99" s="13">
        <f t="shared" si="8"/>
        <v>0.89031003785940854</v>
      </c>
    </row>
    <row r="100" spans="1:5">
      <c r="A100" s="11">
        <v>2021</v>
      </c>
      <c r="B100" s="11" t="s">
        <v>12</v>
      </c>
      <c r="C100" s="11" t="s">
        <v>18</v>
      </c>
      <c r="D100" s="12">
        <v>87430</v>
      </c>
      <c r="E100" s="13">
        <f t="shared" si="8"/>
        <v>0.88758718008588566</v>
      </c>
    </row>
    <row r="101" spans="1:5">
      <c r="A101" s="11">
        <v>2022</v>
      </c>
      <c r="B101" s="11" t="s">
        <v>12</v>
      </c>
      <c r="C101" s="11" t="s">
        <v>18</v>
      </c>
      <c r="D101" s="12">
        <v>86275</v>
      </c>
      <c r="E101" s="13">
        <f t="shared" si="8"/>
        <v>0.88222963023560208</v>
      </c>
    </row>
    <row r="102" spans="1:5">
      <c r="A102" s="11">
        <v>2023</v>
      </c>
      <c r="B102" s="11" t="s">
        <v>12</v>
      </c>
      <c r="C102" s="11" t="s">
        <v>18</v>
      </c>
      <c r="D102" s="12">
        <v>86450</v>
      </c>
      <c r="E102" s="13">
        <f t="shared" si="8"/>
        <v>0.87352349773156712</v>
      </c>
    </row>
    <row r="103" spans="1:5">
      <c r="A103" s="11">
        <v>2024</v>
      </c>
      <c r="B103" s="11" t="s">
        <v>12</v>
      </c>
      <c r="C103" s="11" t="s">
        <v>18</v>
      </c>
      <c r="D103" s="12">
        <v>86591</v>
      </c>
      <c r="E103" s="13">
        <f t="shared" si="8"/>
        <v>0.871452437502516</v>
      </c>
    </row>
    <row r="104" spans="1:5">
      <c r="A104" s="11">
        <v>2019</v>
      </c>
      <c r="B104" s="11" t="s">
        <v>13</v>
      </c>
      <c r="C104" s="11" t="s">
        <v>18</v>
      </c>
      <c r="D104" s="12">
        <v>113195</v>
      </c>
      <c r="E104" s="13">
        <f t="shared" si="8"/>
        <v>0.88277039936986745</v>
      </c>
    </row>
    <row r="105" spans="1:5">
      <c r="A105" s="11">
        <v>2020</v>
      </c>
      <c r="B105" s="11" t="s">
        <v>13</v>
      </c>
      <c r="C105" s="11" t="s">
        <v>18</v>
      </c>
      <c r="D105" s="12">
        <v>113589</v>
      </c>
      <c r="E105" s="13">
        <f t="shared" si="8"/>
        <v>0.87966204076575183</v>
      </c>
    </row>
    <row r="106" spans="1:5">
      <c r="A106" s="11">
        <v>2021</v>
      </c>
      <c r="B106" s="11" t="s">
        <v>13</v>
      </c>
      <c r="C106" s="11" t="s">
        <v>18</v>
      </c>
      <c r="D106" s="12">
        <v>113956</v>
      </c>
      <c r="E106" s="13">
        <f t="shared" si="8"/>
        <v>0.87812471103165557</v>
      </c>
    </row>
    <row r="107" spans="1:5">
      <c r="A107" s="11">
        <v>2022</v>
      </c>
      <c r="B107" s="11" t="s">
        <v>13</v>
      </c>
      <c r="C107" s="11" t="s">
        <v>18</v>
      </c>
      <c r="D107" s="12">
        <v>112151</v>
      </c>
      <c r="E107" s="13">
        <f t="shared" si="8"/>
        <v>0.87251919680714507</v>
      </c>
    </row>
    <row r="108" spans="1:5">
      <c r="A108" s="11">
        <v>2023</v>
      </c>
      <c r="B108" s="11" t="s">
        <v>13</v>
      </c>
      <c r="C108" s="11" t="s">
        <v>18</v>
      </c>
      <c r="D108" s="12">
        <v>112397</v>
      </c>
      <c r="E108" s="13">
        <f t="shared" si="8"/>
        <v>0.86795060889441455</v>
      </c>
    </row>
    <row r="109" spans="1:5">
      <c r="A109" s="11">
        <v>2024</v>
      </c>
      <c r="B109" s="11" t="s">
        <v>13</v>
      </c>
      <c r="C109" s="11" t="s">
        <v>18</v>
      </c>
      <c r="D109" s="12">
        <v>113078</v>
      </c>
      <c r="E109" s="13">
        <f t="shared" si="8"/>
        <v>0.86463630038002459</v>
      </c>
    </row>
    <row r="110" spans="1:5">
      <c r="A110" s="11">
        <v>2019</v>
      </c>
      <c r="B110" s="11" t="s">
        <v>14</v>
      </c>
      <c r="C110" s="11" t="s">
        <v>18</v>
      </c>
      <c r="D110" s="12">
        <f>D86+D92+D98+D104</f>
        <v>431488</v>
      </c>
      <c r="E110" s="13">
        <f t="shared" si="8"/>
        <v>0.87028113988822176</v>
      </c>
    </row>
    <row r="111" spans="1:5">
      <c r="A111" s="11">
        <v>2020</v>
      </c>
      <c r="B111" s="11" t="s">
        <v>14</v>
      </c>
      <c r="C111" s="11" t="s">
        <v>18</v>
      </c>
      <c r="D111" s="12">
        <f t="shared" ref="D111:D115" si="9">D87+D93+D99+D105</f>
        <v>431906</v>
      </c>
      <c r="E111" s="13">
        <f t="shared" si="8"/>
        <v>0.86906287790832204</v>
      </c>
    </row>
    <row r="112" spans="1:5">
      <c r="A112" s="11">
        <v>2021</v>
      </c>
      <c r="B112" s="11" t="s">
        <v>14</v>
      </c>
      <c r="C112" s="11" t="s">
        <v>18</v>
      </c>
      <c r="D112" s="12">
        <f t="shared" si="9"/>
        <v>432813</v>
      </c>
      <c r="E112" s="13">
        <f t="shared" si="8"/>
        <v>0.86575586337950694</v>
      </c>
    </row>
    <row r="113" spans="1:5">
      <c r="A113" s="11">
        <v>2022</v>
      </c>
      <c r="B113" s="11" t="s">
        <v>14</v>
      </c>
      <c r="C113" s="11" t="s">
        <v>18</v>
      </c>
      <c r="D113" s="12">
        <f t="shared" si="9"/>
        <v>427272</v>
      </c>
      <c r="E113" s="13">
        <f t="shared" si="8"/>
        <v>0.85661186103253251</v>
      </c>
    </row>
    <row r="114" spans="1:5">
      <c r="A114" s="11">
        <v>2023</v>
      </c>
      <c r="B114" s="11" t="s">
        <v>14</v>
      </c>
      <c r="C114" s="11" t="s">
        <v>18</v>
      </c>
      <c r="D114" s="12">
        <f t="shared" si="9"/>
        <v>427097</v>
      </c>
      <c r="E114" s="13">
        <f t="shared" si="8"/>
        <v>0.84872819045347958</v>
      </c>
    </row>
    <row r="115" spans="1:5">
      <c r="A115" s="11">
        <v>2024</v>
      </c>
      <c r="B115" s="11" t="s">
        <v>14</v>
      </c>
      <c r="C115" s="11" t="s">
        <v>18</v>
      </c>
      <c r="D115" s="12">
        <f t="shared" si="9"/>
        <v>428967</v>
      </c>
      <c r="E115" s="13">
        <f t="shared" si="8"/>
        <v>0.84609209503785021</v>
      </c>
    </row>
    <row r="116" spans="1:5">
      <c r="A116" s="11">
        <v>2019</v>
      </c>
      <c r="B116" s="11" t="s">
        <v>15</v>
      </c>
      <c r="C116" s="11" t="s">
        <v>18</v>
      </c>
      <c r="D116" s="12">
        <v>3876660</v>
      </c>
      <c r="E116" s="13">
        <f t="shared" si="8"/>
        <v>0.82291893314709719</v>
      </c>
    </row>
    <row r="117" spans="1:5">
      <c r="A117" s="11">
        <v>2020</v>
      </c>
      <c r="B117" s="11" t="s">
        <v>15</v>
      </c>
      <c r="C117" s="11" t="s">
        <v>18</v>
      </c>
      <c r="D117" s="12">
        <v>3878753</v>
      </c>
      <c r="E117" s="13">
        <f t="shared" si="8"/>
        <v>0.82181915183032195</v>
      </c>
    </row>
    <row r="118" spans="1:5">
      <c r="A118" s="11">
        <v>2021</v>
      </c>
      <c r="B118" s="11" t="s">
        <v>15</v>
      </c>
      <c r="C118" s="11" t="s">
        <v>18</v>
      </c>
      <c r="D118" s="12">
        <v>3874568</v>
      </c>
      <c r="E118" s="13">
        <f t="shared" si="8"/>
        <v>0.81927868794223513</v>
      </c>
    </row>
    <row r="119" spans="1:5">
      <c r="A119" s="11">
        <v>2022</v>
      </c>
      <c r="B119" s="11" t="s">
        <v>15</v>
      </c>
      <c r="C119" s="11" t="s">
        <v>18</v>
      </c>
      <c r="D119" s="12">
        <v>3813857</v>
      </c>
      <c r="E119" s="13">
        <f t="shared" si="8"/>
        <v>0.81058970805774233</v>
      </c>
    </row>
    <row r="120" spans="1:5">
      <c r="A120" s="11">
        <v>2023</v>
      </c>
      <c r="B120" s="11" t="s">
        <v>15</v>
      </c>
      <c r="C120" s="11" t="s">
        <v>18</v>
      </c>
      <c r="D120" s="12">
        <v>3810893</v>
      </c>
      <c r="E120" s="13">
        <f t="shared" si="8"/>
        <v>0.80635030863707735</v>
      </c>
    </row>
    <row r="121" spans="1:5">
      <c r="A121" s="11">
        <v>2024</v>
      </c>
      <c r="B121" s="11" t="s">
        <v>15</v>
      </c>
      <c r="C121" s="11" t="s">
        <v>18</v>
      </c>
      <c r="D121" s="12">
        <v>3825284</v>
      </c>
      <c r="E121" s="13">
        <f t="shared" si="8"/>
        <v>0.80286398625850763</v>
      </c>
    </row>
    <row r="122" spans="1:5">
      <c r="A122" s="11">
        <v>2019</v>
      </c>
      <c r="B122" s="11" t="s">
        <v>16</v>
      </c>
      <c r="C122" s="11" t="s">
        <v>18</v>
      </c>
      <c r="D122" s="12">
        <v>11344979</v>
      </c>
      <c r="E122" s="13">
        <f t="shared" si="8"/>
        <v>0.86439667324381431</v>
      </c>
    </row>
    <row r="123" spans="1:5">
      <c r="A123" s="11">
        <v>2020</v>
      </c>
      <c r="B123" s="11" t="s">
        <v>16</v>
      </c>
      <c r="C123" s="11" t="s">
        <v>18</v>
      </c>
      <c r="D123" s="12">
        <v>11335479</v>
      </c>
      <c r="E123" s="13">
        <f t="shared" si="8"/>
        <v>0.86265762052172335</v>
      </c>
    </row>
    <row r="124" spans="1:5">
      <c r="A124" s="11">
        <v>2021</v>
      </c>
      <c r="B124" s="11" t="s">
        <v>16</v>
      </c>
      <c r="C124" s="11" t="s">
        <v>18</v>
      </c>
      <c r="D124" s="12">
        <v>11319986</v>
      </c>
      <c r="E124" s="13">
        <f t="shared" si="8"/>
        <v>0.85907228123207813</v>
      </c>
    </row>
    <row r="125" spans="1:5">
      <c r="A125" s="11">
        <v>2022</v>
      </c>
      <c r="B125" s="11" t="s">
        <v>16</v>
      </c>
      <c r="C125" s="11" t="s">
        <v>18</v>
      </c>
      <c r="D125" s="12">
        <v>11166888</v>
      </c>
      <c r="E125" s="13">
        <f t="shared" si="8"/>
        <v>0.85209459649707553</v>
      </c>
    </row>
    <row r="126" spans="1:5">
      <c r="A126" s="11">
        <v>2023</v>
      </c>
      <c r="B126" s="11" t="s">
        <v>16</v>
      </c>
      <c r="C126" s="11" t="s">
        <v>18</v>
      </c>
      <c r="D126" s="12">
        <v>11150134</v>
      </c>
      <c r="E126" s="13">
        <f t="shared" si="8"/>
        <v>0.84621839032830304</v>
      </c>
    </row>
    <row r="127" spans="1:5">
      <c r="A127" s="11">
        <v>2024</v>
      </c>
      <c r="B127" s="11" t="s">
        <v>16</v>
      </c>
      <c r="C127" s="11" t="s">
        <v>18</v>
      </c>
      <c r="D127" s="12">
        <v>11176322</v>
      </c>
      <c r="E127" s="13">
        <f t="shared" si="8"/>
        <v>0.84356424912264605</v>
      </c>
    </row>
    <row r="128" spans="1:5">
      <c r="A128" s="11">
        <v>2019</v>
      </c>
      <c r="B128" s="11" t="s">
        <v>2</v>
      </c>
      <c r="C128" s="11" t="s">
        <v>19</v>
      </c>
      <c r="D128" s="12"/>
      <c r="E128" s="13"/>
    </row>
    <row r="129" spans="1:5">
      <c r="A129" s="11">
        <v>2020</v>
      </c>
      <c r="B129" s="11" t="s">
        <v>2</v>
      </c>
      <c r="C129" s="11" t="s">
        <v>19</v>
      </c>
      <c r="D129" s="12">
        <f>D87-D86</f>
        <v>-557</v>
      </c>
      <c r="E129" s="13">
        <f>D129/D87</f>
        <v>-5.0368950300224268E-3</v>
      </c>
    </row>
    <row r="130" spans="1:5">
      <c r="A130" s="11">
        <v>2021</v>
      </c>
      <c r="B130" s="11" t="s">
        <v>2</v>
      </c>
      <c r="C130" s="11" t="s">
        <v>19</v>
      </c>
      <c r="D130" s="12">
        <f t="shared" ref="D130:D132" si="10">D88-D87</f>
        <v>-271</v>
      </c>
      <c r="E130" s="13">
        <f>D130/D88</f>
        <v>-2.4566460888562546E-3</v>
      </c>
    </row>
    <row r="131" spans="1:5">
      <c r="A131" s="11">
        <v>2022</v>
      </c>
      <c r="B131" s="11" t="s">
        <v>2</v>
      </c>
      <c r="C131" s="11" t="s">
        <v>19</v>
      </c>
      <c r="D131" s="12">
        <f t="shared" si="10"/>
        <v>-2284</v>
      </c>
      <c r="E131" s="13">
        <f>D131/D89</f>
        <v>-2.1142471003156561E-2</v>
      </c>
    </row>
    <row r="132" spans="1:5">
      <c r="A132" s="11">
        <v>2023</v>
      </c>
      <c r="B132" s="11" t="s">
        <v>2</v>
      </c>
      <c r="C132" s="11" t="s">
        <v>19</v>
      </c>
      <c r="D132" s="12">
        <f t="shared" si="10"/>
        <v>-736</v>
      </c>
      <c r="E132" s="13">
        <f>D132/D90</f>
        <v>-6.8597205782297077E-3</v>
      </c>
    </row>
    <row r="133" spans="1:5">
      <c r="A133" s="11">
        <v>2024</v>
      </c>
      <c r="B133" s="11" t="s">
        <v>2</v>
      </c>
      <c r="C133" s="11" t="s">
        <v>19</v>
      </c>
      <c r="D133" s="12">
        <f>D91-D90</f>
        <v>755</v>
      </c>
      <c r="E133" s="13">
        <f>D133/D91</f>
        <v>6.9876351251295724E-3</v>
      </c>
    </row>
    <row r="134" spans="1:5">
      <c r="A134" s="11">
        <v>2019</v>
      </c>
      <c r="B134" s="11" t="s">
        <v>11</v>
      </c>
      <c r="C134" s="11" t="s">
        <v>19</v>
      </c>
      <c r="D134" s="12"/>
      <c r="E134" s="13"/>
    </row>
    <row r="135" spans="1:5">
      <c r="A135" s="11">
        <v>2020</v>
      </c>
      <c r="B135" s="11" t="s">
        <v>11</v>
      </c>
      <c r="C135" s="11" t="s">
        <v>19</v>
      </c>
      <c r="D135" s="12">
        <f>D93-D92</f>
        <v>420</v>
      </c>
      <c r="E135" s="13">
        <f t="shared" ref="E135:E145" si="11">D135/D93</f>
        <v>3.4790387912825228E-3</v>
      </c>
    </row>
    <row r="136" spans="1:5">
      <c r="A136" s="11">
        <v>2021</v>
      </c>
      <c r="B136" s="11" t="s">
        <v>11</v>
      </c>
      <c r="C136" s="11" t="s">
        <v>19</v>
      </c>
      <c r="D136" s="12">
        <f t="shared" ref="D136:D138" si="12">D94-D93</f>
        <v>391</v>
      </c>
      <c r="E136" s="13">
        <f t="shared" si="11"/>
        <v>3.2283633601400334E-3</v>
      </c>
    </row>
    <row r="137" spans="1:5">
      <c r="A137" s="11">
        <v>2022</v>
      </c>
      <c r="B137" s="11" t="s">
        <v>11</v>
      </c>
      <c r="C137" s="11" t="s">
        <v>19</v>
      </c>
      <c r="D137" s="12">
        <f t="shared" si="12"/>
        <v>-297</v>
      </c>
      <c r="E137" s="13">
        <f t="shared" si="11"/>
        <v>-2.4582633238699851E-3</v>
      </c>
    </row>
    <row r="138" spans="1:5">
      <c r="A138" s="11">
        <v>2023</v>
      </c>
      <c r="B138" s="11" t="s">
        <v>11</v>
      </c>
      <c r="C138" s="11" t="s">
        <v>19</v>
      </c>
      <c r="D138" s="12">
        <f t="shared" si="12"/>
        <v>140</v>
      </c>
      <c r="E138" s="13">
        <f t="shared" si="11"/>
        <v>1.1574361136602264E-3</v>
      </c>
    </row>
    <row r="139" spans="1:5">
      <c r="A139" s="11">
        <v>2024</v>
      </c>
      <c r="B139" s="11" t="s">
        <v>11</v>
      </c>
      <c r="C139" s="11" t="s">
        <v>19</v>
      </c>
      <c r="D139" s="12">
        <f>D97-D96</f>
        <v>293</v>
      </c>
      <c r="E139" s="13">
        <f t="shared" si="11"/>
        <v>2.4164948453608247E-3</v>
      </c>
    </row>
    <row r="140" spans="1:5">
      <c r="A140" s="11">
        <v>2019</v>
      </c>
      <c r="B140" s="11" t="s">
        <v>12</v>
      </c>
      <c r="C140" s="11" t="s">
        <v>19</v>
      </c>
      <c r="D140" s="12"/>
      <c r="E140" s="13">
        <f t="shared" si="11"/>
        <v>0</v>
      </c>
    </row>
    <row r="141" spans="1:5">
      <c r="A141" s="11">
        <v>2020</v>
      </c>
      <c r="B141" s="11" t="s">
        <v>12</v>
      </c>
      <c r="C141" s="11" t="s">
        <v>19</v>
      </c>
      <c r="D141" s="12">
        <f>D99-D98</f>
        <v>161</v>
      </c>
      <c r="E141" s="13">
        <f t="shared" si="11"/>
        <v>1.8503620273531778E-3</v>
      </c>
    </row>
    <row r="142" spans="1:5">
      <c r="A142" s="11">
        <v>2021</v>
      </c>
      <c r="B142" s="11" t="s">
        <v>12</v>
      </c>
      <c r="C142" s="11" t="s">
        <v>19</v>
      </c>
      <c r="D142" s="12">
        <f t="shared" ref="D142:D144" si="13">D100-D99</f>
        <v>420</v>
      </c>
      <c r="E142" s="13">
        <f t="shared" si="11"/>
        <v>4.8038430744595673E-3</v>
      </c>
    </row>
    <row r="143" spans="1:5">
      <c r="A143" s="11">
        <v>2022</v>
      </c>
      <c r="B143" s="11" t="s">
        <v>12</v>
      </c>
      <c r="C143" s="11" t="s">
        <v>19</v>
      </c>
      <c r="D143" s="12">
        <f t="shared" si="13"/>
        <v>-1155</v>
      </c>
      <c r="E143" s="13">
        <f t="shared" si="11"/>
        <v>-1.3387423935091278E-2</v>
      </c>
    </row>
    <row r="144" spans="1:5">
      <c r="A144" s="11">
        <v>2023</v>
      </c>
      <c r="B144" s="11" t="s">
        <v>12</v>
      </c>
      <c r="C144" s="11" t="s">
        <v>19</v>
      </c>
      <c r="D144" s="12">
        <f t="shared" si="13"/>
        <v>175</v>
      </c>
      <c r="E144" s="13">
        <f t="shared" si="11"/>
        <v>2.0242914979757085E-3</v>
      </c>
    </row>
    <row r="145" spans="1:5">
      <c r="A145" s="11">
        <v>2024</v>
      </c>
      <c r="B145" s="11" t="s">
        <v>12</v>
      </c>
      <c r="C145" s="11" t="s">
        <v>19</v>
      </c>
      <c r="D145" s="12">
        <f>D103-D102</f>
        <v>141</v>
      </c>
      <c r="E145" s="13">
        <f t="shared" si="11"/>
        <v>1.6283447471446223E-3</v>
      </c>
    </row>
    <row r="146" spans="1:5">
      <c r="A146" s="11">
        <v>2019</v>
      </c>
      <c r="B146" s="11" t="s">
        <v>13</v>
      </c>
      <c r="C146" s="11" t="s">
        <v>19</v>
      </c>
      <c r="D146" s="12"/>
      <c r="E146" s="13"/>
    </row>
    <row r="147" spans="1:5">
      <c r="A147" s="11">
        <v>2020</v>
      </c>
      <c r="B147" s="11" t="s">
        <v>13</v>
      </c>
      <c r="C147" s="11" t="s">
        <v>19</v>
      </c>
      <c r="D147" s="12">
        <f>D105-D104</f>
        <v>394</v>
      </c>
      <c r="E147" s="13">
        <f t="shared" ref="E147:E157" si="14">D147/D105</f>
        <v>3.4686457315409062E-3</v>
      </c>
    </row>
    <row r="148" spans="1:5">
      <c r="A148" s="11">
        <v>2021</v>
      </c>
      <c r="B148" s="11" t="s">
        <v>13</v>
      </c>
      <c r="C148" s="11" t="s">
        <v>19</v>
      </c>
      <c r="D148" s="12">
        <f t="shared" ref="D148:D150" si="15">D106-D105</f>
        <v>367</v>
      </c>
      <c r="E148" s="13">
        <f t="shared" si="14"/>
        <v>3.2205412615395417E-3</v>
      </c>
    </row>
    <row r="149" spans="1:5">
      <c r="A149" s="11">
        <v>2022</v>
      </c>
      <c r="B149" s="11" t="s">
        <v>13</v>
      </c>
      <c r="C149" s="11" t="s">
        <v>19</v>
      </c>
      <c r="D149" s="12">
        <f t="shared" si="15"/>
        <v>-1805</v>
      </c>
      <c r="E149" s="13">
        <f t="shared" si="14"/>
        <v>-1.6094372765289654E-2</v>
      </c>
    </row>
    <row r="150" spans="1:5">
      <c r="A150" s="11">
        <v>2023</v>
      </c>
      <c r="B150" s="11" t="s">
        <v>13</v>
      </c>
      <c r="C150" s="11" t="s">
        <v>19</v>
      </c>
      <c r="D150" s="12">
        <f t="shared" si="15"/>
        <v>246</v>
      </c>
      <c r="E150" s="13">
        <f t="shared" si="14"/>
        <v>2.1886705161169783E-3</v>
      </c>
    </row>
    <row r="151" spans="1:5">
      <c r="A151" s="11">
        <v>2024</v>
      </c>
      <c r="B151" s="11" t="s">
        <v>13</v>
      </c>
      <c r="C151" s="11" t="s">
        <v>19</v>
      </c>
      <c r="D151" s="12">
        <f>D109-D108</f>
        <v>681</v>
      </c>
      <c r="E151" s="13">
        <f t="shared" si="14"/>
        <v>6.0223916234811367E-3</v>
      </c>
    </row>
    <row r="152" spans="1:5">
      <c r="A152" s="11">
        <v>2019</v>
      </c>
      <c r="B152" s="11" t="s">
        <v>14</v>
      </c>
      <c r="C152" s="11" t="s">
        <v>19</v>
      </c>
      <c r="D152" s="12"/>
      <c r="E152" s="13">
        <f t="shared" si="14"/>
        <v>0</v>
      </c>
    </row>
    <row r="153" spans="1:5">
      <c r="A153" s="11">
        <v>2020</v>
      </c>
      <c r="B153" s="11" t="s">
        <v>14</v>
      </c>
      <c r="C153" s="11" t="s">
        <v>19</v>
      </c>
      <c r="D153" s="12">
        <f>D111-D110</f>
        <v>418</v>
      </c>
      <c r="E153" s="13">
        <f t="shared" si="14"/>
        <v>9.6780317939551661E-4</v>
      </c>
    </row>
    <row r="154" spans="1:5">
      <c r="A154" s="11">
        <v>2021</v>
      </c>
      <c r="B154" s="11" t="s">
        <v>14</v>
      </c>
      <c r="C154" s="11" t="s">
        <v>19</v>
      </c>
      <c r="D154" s="12">
        <f t="shared" ref="D154:D156" si="16">D112-D111</f>
        <v>907</v>
      </c>
      <c r="E154" s="13">
        <f t="shared" si="14"/>
        <v>2.0955932469680903E-3</v>
      </c>
    </row>
    <row r="155" spans="1:5">
      <c r="A155" s="11">
        <v>2022</v>
      </c>
      <c r="B155" s="11" t="s">
        <v>14</v>
      </c>
      <c r="C155" s="11" t="s">
        <v>19</v>
      </c>
      <c r="D155" s="12">
        <f t="shared" si="16"/>
        <v>-5541</v>
      </c>
      <c r="E155" s="13">
        <f t="shared" si="14"/>
        <v>-1.2968319946076504E-2</v>
      </c>
    </row>
    <row r="156" spans="1:5">
      <c r="A156" s="11">
        <v>2023</v>
      </c>
      <c r="B156" s="11" t="s">
        <v>14</v>
      </c>
      <c r="C156" s="11" t="s">
        <v>19</v>
      </c>
      <c r="D156" s="12">
        <f t="shared" si="16"/>
        <v>-175</v>
      </c>
      <c r="E156" s="13">
        <f t="shared" si="14"/>
        <v>-4.0974298578543049E-4</v>
      </c>
    </row>
    <row r="157" spans="1:5">
      <c r="A157" s="11">
        <v>2024</v>
      </c>
      <c r="B157" s="11" t="s">
        <v>14</v>
      </c>
      <c r="C157" s="11" t="s">
        <v>19</v>
      </c>
      <c r="D157" s="12">
        <f>D115-D114</f>
        <v>1870</v>
      </c>
      <c r="E157" s="13">
        <f t="shared" si="14"/>
        <v>4.3593096904890119E-3</v>
      </c>
    </row>
    <row r="158" spans="1:5">
      <c r="A158" s="11">
        <v>2019</v>
      </c>
      <c r="B158" s="11" t="s">
        <v>15</v>
      </c>
      <c r="C158" s="11" t="s">
        <v>19</v>
      </c>
      <c r="D158" s="12"/>
      <c r="E158" s="13"/>
    </row>
    <row r="159" spans="1:5">
      <c r="A159" s="11">
        <v>2020</v>
      </c>
      <c r="B159" s="11" t="s">
        <v>15</v>
      </c>
      <c r="C159" s="11" t="s">
        <v>19</v>
      </c>
      <c r="D159" s="12">
        <f>D117-D116</f>
        <v>2093</v>
      </c>
      <c r="E159" s="13">
        <f>D159/D117</f>
        <v>5.3960641474205752E-4</v>
      </c>
    </row>
    <row r="160" spans="1:5">
      <c r="A160" s="11">
        <v>2021</v>
      </c>
      <c r="B160" s="11" t="s">
        <v>15</v>
      </c>
      <c r="C160" s="11" t="s">
        <v>19</v>
      </c>
      <c r="D160" s="12">
        <f t="shared" ref="D160:D162" si="17">D118-D117</f>
        <v>-4185</v>
      </c>
      <c r="E160" s="13">
        <f>D160/D118</f>
        <v>-1.0801204160050875E-3</v>
      </c>
    </row>
    <row r="161" spans="1:5">
      <c r="A161" s="11">
        <v>2022</v>
      </c>
      <c r="B161" s="11" t="s">
        <v>15</v>
      </c>
      <c r="C161" s="11" t="s">
        <v>19</v>
      </c>
      <c r="D161" s="12">
        <f t="shared" si="17"/>
        <v>-60711</v>
      </c>
      <c r="E161" s="13">
        <f>D161/D119</f>
        <v>-1.591853076819608E-2</v>
      </c>
    </row>
    <row r="162" spans="1:5">
      <c r="A162" s="11">
        <v>2023</v>
      </c>
      <c r="B162" s="11" t="s">
        <v>15</v>
      </c>
      <c r="C162" s="11" t="s">
        <v>19</v>
      </c>
      <c r="D162" s="12">
        <f t="shared" si="17"/>
        <v>-2964</v>
      </c>
      <c r="E162" s="13">
        <f>D162/D120</f>
        <v>-7.7777045957469807E-4</v>
      </c>
    </row>
    <row r="163" spans="1:5">
      <c r="A163" s="11">
        <v>2024</v>
      </c>
      <c r="B163" s="11" t="s">
        <v>15</v>
      </c>
      <c r="C163" s="11" t="s">
        <v>19</v>
      </c>
      <c r="D163" s="12">
        <f>D121-D120</f>
        <v>14391</v>
      </c>
      <c r="E163" s="13">
        <f>D163/D121</f>
        <v>3.7620736133578579E-3</v>
      </c>
    </row>
    <row r="164" spans="1:5">
      <c r="A164" s="11">
        <v>2019</v>
      </c>
      <c r="B164" s="11" t="s">
        <v>16</v>
      </c>
      <c r="C164" s="11" t="s">
        <v>19</v>
      </c>
      <c r="D164" s="12"/>
      <c r="E164" s="13"/>
    </row>
    <row r="165" spans="1:5">
      <c r="A165" s="11">
        <v>2020</v>
      </c>
      <c r="B165" s="11" t="s">
        <v>16</v>
      </c>
      <c r="C165" s="11" t="s">
        <v>19</v>
      </c>
      <c r="D165" s="12">
        <f>D123-D122</f>
        <v>-9500</v>
      </c>
      <c r="E165" s="13">
        <f>D165/D123</f>
        <v>-8.3807662649280196E-4</v>
      </c>
    </row>
    <row r="166" spans="1:5">
      <c r="A166" s="11">
        <v>2021</v>
      </c>
      <c r="B166" s="11" t="s">
        <v>16</v>
      </c>
      <c r="C166" s="11" t="s">
        <v>19</v>
      </c>
      <c r="D166" s="12">
        <f t="shared" ref="D166:D168" si="18">D124-D123</f>
        <v>-15493</v>
      </c>
      <c r="E166" s="13">
        <f>D166/D124</f>
        <v>-1.3686412686376114E-3</v>
      </c>
    </row>
    <row r="167" spans="1:5">
      <c r="A167" s="11">
        <v>2022</v>
      </c>
      <c r="B167" s="11" t="s">
        <v>16</v>
      </c>
      <c r="C167" s="11" t="s">
        <v>19</v>
      </c>
      <c r="D167" s="12">
        <f t="shared" si="18"/>
        <v>-153098</v>
      </c>
      <c r="E167" s="13">
        <f>D167/D125</f>
        <v>-1.3709996912300007E-2</v>
      </c>
    </row>
    <row r="168" spans="1:5">
      <c r="A168" s="11">
        <v>2023</v>
      </c>
      <c r="B168" s="11" t="s">
        <v>16</v>
      </c>
      <c r="C168" s="11" t="s">
        <v>19</v>
      </c>
      <c r="D168" s="12">
        <f t="shared" si="18"/>
        <v>-16754</v>
      </c>
      <c r="E168" s="13">
        <f t="shared" ref="E168" si="19">D168/D126</f>
        <v>-1.5025828389147609E-3</v>
      </c>
    </row>
    <row r="169" spans="1:5">
      <c r="A169" s="11">
        <v>2024</v>
      </c>
      <c r="B169" s="11" t="s">
        <v>16</v>
      </c>
      <c r="C169" s="11" t="s">
        <v>19</v>
      </c>
      <c r="D169" s="12">
        <f>D127-D126</f>
        <v>26188</v>
      </c>
      <c r="E169" s="13">
        <f>D169/D127</f>
        <v>2.3431679939071191E-3</v>
      </c>
    </row>
    <row r="170" spans="1:5">
      <c r="A170" s="11">
        <v>2019</v>
      </c>
      <c r="B170" s="11" t="s">
        <v>2</v>
      </c>
      <c r="C170" s="11" t="s">
        <v>20</v>
      </c>
      <c r="D170" s="12">
        <v>26251</v>
      </c>
      <c r="E170" s="13">
        <f t="shared" ref="E170:E211" si="20">D170/D2</f>
        <v>0.19106643763829043</v>
      </c>
    </row>
    <row r="171" spans="1:5">
      <c r="A171" s="11">
        <v>2020</v>
      </c>
      <c r="B171" s="11" t="s">
        <v>2</v>
      </c>
      <c r="C171" s="11" t="s">
        <v>20</v>
      </c>
      <c r="D171" s="12">
        <v>26368</v>
      </c>
      <c r="E171" s="13">
        <f t="shared" si="20"/>
        <v>0.1925346106665109</v>
      </c>
    </row>
    <row r="172" spans="1:5">
      <c r="A172" s="11">
        <v>2021</v>
      </c>
      <c r="B172" s="11" t="s">
        <v>2</v>
      </c>
      <c r="C172" s="11" t="s">
        <v>20</v>
      </c>
      <c r="D172" s="12">
        <v>27703</v>
      </c>
      <c r="E172" s="13">
        <f t="shared" si="20"/>
        <v>0.20072310456758638</v>
      </c>
    </row>
    <row r="173" spans="1:5">
      <c r="A173" s="11">
        <v>2022</v>
      </c>
      <c r="B173" s="11" t="s">
        <v>2</v>
      </c>
      <c r="C173" s="11" t="s">
        <v>20</v>
      </c>
      <c r="D173" s="12">
        <v>30234</v>
      </c>
      <c r="E173" s="13">
        <f t="shared" si="20"/>
        <v>0.21867021545894419</v>
      </c>
    </row>
    <row r="174" spans="1:5">
      <c r="A174" s="11">
        <v>2023</v>
      </c>
      <c r="B174" s="11" t="s">
        <v>2</v>
      </c>
      <c r="C174" s="11" t="s">
        <v>20</v>
      </c>
      <c r="D174" s="12">
        <v>32243</v>
      </c>
      <c r="E174" s="13">
        <f t="shared" si="20"/>
        <v>0.23107298474945534</v>
      </c>
    </row>
    <row r="175" spans="1:5">
      <c r="A175" s="11">
        <v>2024</v>
      </c>
      <c r="B175" s="11" t="s">
        <v>2</v>
      </c>
      <c r="C175" s="11" t="s">
        <v>20</v>
      </c>
      <c r="D175" s="12">
        <v>33137</v>
      </c>
      <c r="E175" s="13">
        <f t="shared" si="20"/>
        <v>0.23470623649821157</v>
      </c>
    </row>
    <row r="176" spans="1:5">
      <c r="A176" s="11">
        <v>2019</v>
      </c>
      <c r="B176" s="11" t="s">
        <v>11</v>
      </c>
      <c r="C176" s="11" t="s">
        <v>20</v>
      </c>
      <c r="D176" s="12">
        <v>12578</v>
      </c>
      <c r="E176" s="13">
        <f t="shared" si="20"/>
        <v>9.4656120890119724E-2</v>
      </c>
    </row>
    <row r="177" spans="1:5">
      <c r="A177" s="11">
        <v>2020</v>
      </c>
      <c r="B177" s="11" t="s">
        <v>11</v>
      </c>
      <c r="C177" s="11" t="s">
        <v>20</v>
      </c>
      <c r="D177" s="12">
        <v>12446</v>
      </c>
      <c r="E177" s="13">
        <f t="shared" si="20"/>
        <v>9.3460189683785264E-2</v>
      </c>
    </row>
    <row r="178" spans="1:5">
      <c r="A178" s="11">
        <v>2021</v>
      </c>
      <c r="B178" s="11" t="s">
        <v>11</v>
      </c>
      <c r="C178" s="11" t="s">
        <v>20</v>
      </c>
      <c r="D178" s="12">
        <v>12520</v>
      </c>
      <c r="E178" s="13">
        <f t="shared" si="20"/>
        <v>9.3688731909543979E-2</v>
      </c>
    </row>
    <row r="179" spans="1:5">
      <c r="A179" s="11">
        <v>2022</v>
      </c>
      <c r="B179" s="11" t="s">
        <v>11</v>
      </c>
      <c r="C179" s="11" t="s">
        <v>20</v>
      </c>
      <c r="D179" s="12">
        <v>13384</v>
      </c>
      <c r="E179" s="13">
        <f t="shared" si="20"/>
        <v>9.9731000514154136E-2</v>
      </c>
    </row>
    <row r="180" spans="1:5">
      <c r="A180" s="11">
        <v>2023</v>
      </c>
      <c r="B180" s="11" t="s">
        <v>11</v>
      </c>
      <c r="C180" s="11" t="s">
        <v>20</v>
      </c>
      <c r="D180" s="12">
        <v>14263</v>
      </c>
      <c r="E180" s="13">
        <f t="shared" si="20"/>
        <v>0.10547995858600799</v>
      </c>
    </row>
    <row r="181" spans="1:5">
      <c r="A181" s="11">
        <v>2024</v>
      </c>
      <c r="B181" s="11" t="s">
        <v>11</v>
      </c>
      <c r="C181" s="11" t="s">
        <v>20</v>
      </c>
      <c r="D181" s="12">
        <v>14418</v>
      </c>
      <c r="E181" s="13">
        <f t="shared" si="20"/>
        <v>0.10627413981189374</v>
      </c>
    </row>
    <row r="182" spans="1:5">
      <c r="A182" s="11">
        <v>2019</v>
      </c>
      <c r="B182" s="11" t="s">
        <v>12</v>
      </c>
      <c r="C182" s="11" t="s">
        <v>20</v>
      </c>
      <c r="D182" s="12">
        <v>10454</v>
      </c>
      <c r="E182" s="13">
        <f t="shared" si="20"/>
        <v>0.10743759185225532</v>
      </c>
    </row>
    <row r="183" spans="1:5">
      <c r="A183" s="11">
        <v>2020</v>
      </c>
      <c r="B183" s="11" t="s">
        <v>12</v>
      </c>
      <c r="C183" s="11" t="s">
        <v>20</v>
      </c>
      <c r="D183" s="12">
        <v>10720</v>
      </c>
      <c r="E183" s="13">
        <f t="shared" si="20"/>
        <v>0.10968996214059143</v>
      </c>
    </row>
    <row r="184" spans="1:5">
      <c r="A184" s="11">
        <v>2021</v>
      </c>
      <c r="B184" s="11" t="s">
        <v>12</v>
      </c>
      <c r="C184" s="11" t="s">
        <v>20</v>
      </c>
      <c r="D184" s="12">
        <v>11073</v>
      </c>
      <c r="E184" s="13">
        <f t="shared" si="20"/>
        <v>0.1124128199141143</v>
      </c>
    </row>
    <row r="185" spans="1:5">
      <c r="A185" s="11">
        <v>2022</v>
      </c>
      <c r="B185" s="11" t="s">
        <v>12</v>
      </c>
      <c r="C185" s="11" t="s">
        <v>20</v>
      </c>
      <c r="D185" s="12">
        <v>11517</v>
      </c>
      <c r="E185" s="13">
        <f t="shared" si="20"/>
        <v>0.11777036976439791</v>
      </c>
    </row>
    <row r="186" spans="1:5">
      <c r="A186" s="11">
        <v>2023</v>
      </c>
      <c r="B186" s="11" t="s">
        <v>12</v>
      </c>
      <c r="C186" s="11" t="s">
        <v>20</v>
      </c>
      <c r="D186" s="12">
        <v>12517</v>
      </c>
      <c r="E186" s="13">
        <f t="shared" si="20"/>
        <v>0.12647650226843291</v>
      </c>
    </row>
    <row r="187" spans="1:5">
      <c r="A187" s="11">
        <v>2024</v>
      </c>
      <c r="B187" s="11" t="s">
        <v>12</v>
      </c>
      <c r="C187" s="11" t="s">
        <v>20</v>
      </c>
      <c r="D187" s="12">
        <v>12773</v>
      </c>
      <c r="E187" s="13">
        <f t="shared" si="20"/>
        <v>0.128547562497484</v>
      </c>
    </row>
    <row r="188" spans="1:5">
      <c r="A188" s="11">
        <v>2019</v>
      </c>
      <c r="B188" s="11" t="s">
        <v>13</v>
      </c>
      <c r="C188" s="11" t="s">
        <v>20</v>
      </c>
      <c r="D188" s="12">
        <v>15032</v>
      </c>
      <c r="E188" s="13">
        <f t="shared" si="20"/>
        <v>0.1172296006301325</v>
      </c>
    </row>
    <row r="189" spans="1:5">
      <c r="A189" s="11">
        <v>2020</v>
      </c>
      <c r="B189" s="11" t="s">
        <v>13</v>
      </c>
      <c r="C189" s="11" t="s">
        <v>20</v>
      </c>
      <c r="D189" s="12">
        <v>15539</v>
      </c>
      <c r="E189" s="13">
        <f t="shared" si="20"/>
        <v>0.12033795923424818</v>
      </c>
    </row>
    <row r="190" spans="1:5">
      <c r="A190" s="11">
        <v>2021</v>
      </c>
      <c r="B190" s="11" t="s">
        <v>13</v>
      </c>
      <c r="C190" s="11" t="s">
        <v>20</v>
      </c>
      <c r="D190" s="12">
        <v>15816</v>
      </c>
      <c r="E190" s="13">
        <f t="shared" si="20"/>
        <v>0.12187528896834449</v>
      </c>
    </row>
    <row r="191" spans="1:5">
      <c r="A191" s="11">
        <v>2022</v>
      </c>
      <c r="B191" s="11" t="s">
        <v>13</v>
      </c>
      <c r="C191" s="11" t="s">
        <v>20</v>
      </c>
      <c r="D191" s="12">
        <v>16386</v>
      </c>
      <c r="E191" s="13">
        <f t="shared" si="20"/>
        <v>0.12748080319285499</v>
      </c>
    </row>
    <row r="192" spans="1:5">
      <c r="A192" s="11">
        <v>2023</v>
      </c>
      <c r="B192" s="11" t="s">
        <v>13</v>
      </c>
      <c r="C192" s="11" t="s">
        <v>20</v>
      </c>
      <c r="D192" s="12">
        <v>17100</v>
      </c>
      <c r="E192" s="13">
        <f t="shared" si="20"/>
        <v>0.13204939110558545</v>
      </c>
    </row>
    <row r="193" spans="1:5">
      <c r="A193" s="11">
        <v>2024</v>
      </c>
      <c r="B193" s="11" t="s">
        <v>13</v>
      </c>
      <c r="C193" s="11" t="s">
        <v>20</v>
      </c>
      <c r="D193" s="12">
        <v>17703</v>
      </c>
      <c r="E193" s="13">
        <f t="shared" si="20"/>
        <v>0.13536369961997538</v>
      </c>
    </row>
    <row r="194" spans="1:5">
      <c r="A194" s="11">
        <v>2019</v>
      </c>
      <c r="B194" s="11" t="s">
        <v>14</v>
      </c>
      <c r="C194" s="11" t="s">
        <v>20</v>
      </c>
      <c r="D194" s="12">
        <f>D170+D176+D182+D188</f>
        <v>64315</v>
      </c>
      <c r="E194" s="13">
        <f t="shared" si="20"/>
        <v>0.12971886011177827</v>
      </c>
    </row>
    <row r="195" spans="1:5">
      <c r="A195" s="11">
        <v>2020</v>
      </c>
      <c r="B195" s="11" t="s">
        <v>14</v>
      </c>
      <c r="C195" s="11" t="s">
        <v>20</v>
      </c>
      <c r="D195" s="12">
        <f t="shared" ref="D195:D199" si="21">D171+D177+D183+D189</f>
        <v>65073</v>
      </c>
      <c r="E195" s="13">
        <f t="shared" si="20"/>
        <v>0.1309371220916779</v>
      </c>
    </row>
    <row r="196" spans="1:5">
      <c r="A196" s="11">
        <v>2021</v>
      </c>
      <c r="B196" s="11" t="s">
        <v>14</v>
      </c>
      <c r="C196" s="11" t="s">
        <v>20</v>
      </c>
      <c r="D196" s="12">
        <f t="shared" si="21"/>
        <v>67112</v>
      </c>
      <c r="E196" s="13">
        <f t="shared" si="20"/>
        <v>0.13424413662049309</v>
      </c>
    </row>
    <row r="197" spans="1:5">
      <c r="A197" s="11">
        <v>2022</v>
      </c>
      <c r="B197" s="11" t="s">
        <v>14</v>
      </c>
      <c r="C197" s="11" t="s">
        <v>20</v>
      </c>
      <c r="D197" s="12">
        <f t="shared" si="21"/>
        <v>71521</v>
      </c>
      <c r="E197" s="13">
        <f t="shared" si="20"/>
        <v>0.14338813896746747</v>
      </c>
    </row>
    <row r="198" spans="1:5">
      <c r="A198" s="11">
        <v>2023</v>
      </c>
      <c r="B198" s="11" t="s">
        <v>14</v>
      </c>
      <c r="C198" s="11" t="s">
        <v>20</v>
      </c>
      <c r="D198" s="12">
        <f t="shared" si="21"/>
        <v>76123</v>
      </c>
      <c r="E198" s="13">
        <f t="shared" si="20"/>
        <v>0.15127180954652042</v>
      </c>
    </row>
    <row r="199" spans="1:5">
      <c r="A199" s="11">
        <v>2024</v>
      </c>
      <c r="B199" s="11" t="s">
        <v>14</v>
      </c>
      <c r="C199" s="11" t="s">
        <v>20</v>
      </c>
      <c r="D199" s="12">
        <f t="shared" si="21"/>
        <v>78031</v>
      </c>
      <c r="E199" s="13">
        <f t="shared" si="20"/>
        <v>0.15390790496214976</v>
      </c>
    </row>
    <row r="200" spans="1:5">
      <c r="A200" s="11">
        <v>2019</v>
      </c>
      <c r="B200" s="11" t="s">
        <v>15</v>
      </c>
      <c r="C200" s="11" t="s">
        <v>20</v>
      </c>
      <c r="D200" s="12">
        <v>834205</v>
      </c>
      <c r="E200" s="13">
        <f t="shared" si="20"/>
        <v>0.17708106685290281</v>
      </c>
    </row>
    <row r="201" spans="1:5">
      <c r="A201" s="11">
        <v>2020</v>
      </c>
      <c r="B201" s="11" t="s">
        <v>15</v>
      </c>
      <c r="C201" s="11" t="s">
        <v>20</v>
      </c>
      <c r="D201" s="12">
        <v>840963</v>
      </c>
      <c r="E201" s="13">
        <f t="shared" si="20"/>
        <v>0.178180848169678</v>
      </c>
    </row>
    <row r="202" spans="1:5">
      <c r="A202" s="11">
        <v>2021</v>
      </c>
      <c r="B202" s="11" t="s">
        <v>15</v>
      </c>
      <c r="C202" s="11" t="s">
        <v>20</v>
      </c>
      <c r="D202" s="12">
        <v>854675</v>
      </c>
      <c r="E202" s="13">
        <f t="shared" si="20"/>
        <v>0.18072131205776484</v>
      </c>
    </row>
    <row r="203" spans="1:5">
      <c r="A203" s="11">
        <v>2022</v>
      </c>
      <c r="B203" s="11" t="s">
        <v>15</v>
      </c>
      <c r="C203" s="11" t="s">
        <v>20</v>
      </c>
      <c r="D203" s="12">
        <v>891183</v>
      </c>
      <c r="E203" s="13">
        <f t="shared" si="20"/>
        <v>0.18941029194225767</v>
      </c>
    </row>
    <row r="204" spans="1:5">
      <c r="A204" s="11">
        <v>2023</v>
      </c>
      <c r="B204" s="11" t="s">
        <v>15</v>
      </c>
      <c r="C204" s="11" t="s">
        <v>20</v>
      </c>
      <c r="D204" s="12">
        <v>915208</v>
      </c>
      <c r="E204" s="13">
        <f t="shared" si="20"/>
        <v>0.19364969136292262</v>
      </c>
    </row>
    <row r="205" spans="1:5">
      <c r="A205" s="11">
        <v>2024</v>
      </c>
      <c r="B205" s="11" t="s">
        <v>15</v>
      </c>
      <c r="C205" s="11" t="s">
        <v>20</v>
      </c>
      <c r="D205" s="12">
        <v>939264</v>
      </c>
      <c r="E205" s="13">
        <f t="shared" si="20"/>
        <v>0.19713601374149237</v>
      </c>
    </row>
    <row r="206" spans="1:5">
      <c r="A206" s="11">
        <v>2019</v>
      </c>
      <c r="B206" s="11" t="s">
        <v>16</v>
      </c>
      <c r="C206" s="11" t="s">
        <v>20</v>
      </c>
      <c r="D206" s="12">
        <v>1779758</v>
      </c>
      <c r="E206" s="13">
        <f t="shared" si="20"/>
        <v>0.13560332675618567</v>
      </c>
    </row>
    <row r="207" spans="1:5">
      <c r="A207" s="11">
        <v>2020</v>
      </c>
      <c r="B207" s="11" t="s">
        <v>16</v>
      </c>
      <c r="C207" s="11" t="s">
        <v>20</v>
      </c>
      <c r="D207" s="12">
        <v>1804704</v>
      </c>
      <c r="E207" s="13">
        <f t="shared" si="20"/>
        <v>0.13734237947827668</v>
      </c>
    </row>
    <row r="208" spans="1:5">
      <c r="A208" s="11">
        <v>2021</v>
      </c>
      <c r="B208" s="11" t="s">
        <v>16</v>
      </c>
      <c r="C208" s="11" t="s">
        <v>20</v>
      </c>
      <c r="D208" s="12">
        <v>1857003</v>
      </c>
      <c r="E208" s="13">
        <f t="shared" si="20"/>
        <v>0.14092771876792187</v>
      </c>
    </row>
    <row r="209" spans="1:5">
      <c r="A209" s="11">
        <v>2022</v>
      </c>
      <c r="B209" s="11" t="s">
        <v>16</v>
      </c>
      <c r="C209" s="11" t="s">
        <v>20</v>
      </c>
      <c r="D209" s="12">
        <v>1938333</v>
      </c>
      <c r="E209" s="13">
        <f t="shared" si="20"/>
        <v>0.14790540350292453</v>
      </c>
    </row>
    <row r="210" spans="1:5">
      <c r="A210" s="11">
        <v>2023</v>
      </c>
      <c r="B210" s="11" t="s">
        <v>16</v>
      </c>
      <c r="C210" s="11" t="s">
        <v>20</v>
      </c>
      <c r="D210" s="12">
        <v>2026292</v>
      </c>
      <c r="E210" s="13">
        <f t="shared" si="20"/>
        <v>0.15378160967169702</v>
      </c>
    </row>
    <row r="211" spans="1:5">
      <c r="A211" s="11">
        <v>2024</v>
      </c>
      <c r="B211" s="11" t="s">
        <v>16</v>
      </c>
      <c r="C211" s="11" t="s">
        <v>20</v>
      </c>
      <c r="D211" s="12">
        <v>2072606</v>
      </c>
      <c r="E211" s="13">
        <f t="shared" si="20"/>
        <v>0.15643575087735401</v>
      </c>
    </row>
    <row r="212" spans="1:5">
      <c r="A212" s="11">
        <v>2019</v>
      </c>
      <c r="B212" s="11" t="s">
        <v>2</v>
      </c>
      <c r="C212" s="11" t="s">
        <v>21</v>
      </c>
      <c r="D212" s="12"/>
      <c r="E212" s="13"/>
    </row>
    <row r="213" spans="1:5">
      <c r="A213" s="11">
        <v>2020</v>
      </c>
      <c r="B213" s="11" t="s">
        <v>2</v>
      </c>
      <c r="C213" s="11" t="s">
        <v>21</v>
      </c>
      <c r="D213" s="12">
        <f>D171-D170</f>
        <v>117</v>
      </c>
      <c r="E213" s="13">
        <f>D213/D171</f>
        <v>4.4371966019417473E-3</v>
      </c>
    </row>
    <row r="214" spans="1:5">
      <c r="A214" s="11">
        <v>2021</v>
      </c>
      <c r="B214" s="11" t="s">
        <v>2</v>
      </c>
      <c r="C214" s="11" t="s">
        <v>21</v>
      </c>
      <c r="D214" s="12">
        <f t="shared" ref="D214:D216" si="22">D172-D171</f>
        <v>1335</v>
      </c>
      <c r="E214" s="13">
        <f>D214/D172</f>
        <v>4.8189726744395915E-2</v>
      </c>
    </row>
    <row r="215" spans="1:5">
      <c r="A215" s="11">
        <v>2022</v>
      </c>
      <c r="B215" s="11" t="s">
        <v>2</v>
      </c>
      <c r="C215" s="11" t="s">
        <v>21</v>
      </c>
      <c r="D215" s="12">
        <f t="shared" si="22"/>
        <v>2531</v>
      </c>
      <c r="E215" s="13">
        <f>D215/D173</f>
        <v>8.3713699808162997E-2</v>
      </c>
    </row>
    <row r="216" spans="1:5">
      <c r="A216" s="11">
        <v>2023</v>
      </c>
      <c r="B216" s="11" t="s">
        <v>2</v>
      </c>
      <c r="C216" s="11" t="s">
        <v>21</v>
      </c>
      <c r="D216" s="12">
        <f t="shared" si="22"/>
        <v>2009</v>
      </c>
      <c r="E216" s="13">
        <f>D216/D174</f>
        <v>6.230809788171076E-2</v>
      </c>
    </row>
    <row r="217" spans="1:5">
      <c r="A217" s="11">
        <v>2024</v>
      </c>
      <c r="B217" s="11" t="s">
        <v>2</v>
      </c>
      <c r="C217" s="11" t="s">
        <v>21</v>
      </c>
      <c r="D217" s="12">
        <f>D175-D174</f>
        <v>894</v>
      </c>
      <c r="E217" s="13">
        <f>D217/D175</f>
        <v>2.6978905754896341E-2</v>
      </c>
    </row>
    <row r="218" spans="1:5">
      <c r="A218" s="11">
        <v>2019</v>
      </c>
      <c r="B218" s="11" t="s">
        <v>11</v>
      </c>
      <c r="C218" s="11" t="s">
        <v>21</v>
      </c>
      <c r="D218" s="12"/>
      <c r="E218" s="13"/>
    </row>
    <row r="219" spans="1:5">
      <c r="A219" s="11">
        <v>2020</v>
      </c>
      <c r="B219" s="11" t="s">
        <v>11</v>
      </c>
      <c r="C219" s="11" t="s">
        <v>21</v>
      </c>
      <c r="D219" s="12">
        <f>D177-D176</f>
        <v>-132</v>
      </c>
      <c r="E219" s="13">
        <f>D219/D177</f>
        <v>-1.0605817130001607E-2</v>
      </c>
    </row>
    <row r="220" spans="1:5">
      <c r="A220" s="11">
        <v>2021</v>
      </c>
      <c r="B220" s="11" t="s">
        <v>11</v>
      </c>
      <c r="C220" s="11" t="s">
        <v>21</v>
      </c>
      <c r="D220" s="12">
        <f t="shared" ref="D220:D222" si="23">D178-D177</f>
        <v>74</v>
      </c>
      <c r="E220" s="13">
        <f>D220/D178</f>
        <v>5.9105431309904154E-3</v>
      </c>
    </row>
    <row r="221" spans="1:5">
      <c r="A221" s="11">
        <v>2022</v>
      </c>
      <c r="B221" s="11" t="s">
        <v>11</v>
      </c>
      <c r="C221" s="11" t="s">
        <v>21</v>
      </c>
      <c r="D221" s="12">
        <f t="shared" si="23"/>
        <v>864</v>
      </c>
      <c r="E221" s="13">
        <f>D221/D179</f>
        <v>6.4554692169754929E-2</v>
      </c>
    </row>
    <row r="222" spans="1:5">
      <c r="A222" s="11">
        <v>2023</v>
      </c>
      <c r="B222" s="11" t="s">
        <v>11</v>
      </c>
      <c r="C222" s="11" t="s">
        <v>21</v>
      </c>
      <c r="D222" s="12">
        <f t="shared" si="23"/>
        <v>879</v>
      </c>
      <c r="E222" s="13">
        <f>D222/D180</f>
        <v>6.1627988501717731E-2</v>
      </c>
    </row>
    <row r="223" spans="1:5">
      <c r="A223" s="11">
        <v>2024</v>
      </c>
      <c r="B223" s="11" t="s">
        <v>11</v>
      </c>
      <c r="C223" s="11" t="s">
        <v>21</v>
      </c>
      <c r="D223" s="12">
        <f>D181-D180</f>
        <v>155</v>
      </c>
      <c r="E223" s="13">
        <f>D223/D181</f>
        <v>1.0750450825357192E-2</v>
      </c>
    </row>
    <row r="224" spans="1:5">
      <c r="A224" s="11">
        <v>2019</v>
      </c>
      <c r="B224" s="11" t="s">
        <v>12</v>
      </c>
      <c r="C224" s="11" t="s">
        <v>21</v>
      </c>
      <c r="D224" s="12"/>
      <c r="E224" s="13"/>
    </row>
    <row r="225" spans="1:5">
      <c r="A225" s="11">
        <v>2020</v>
      </c>
      <c r="B225" s="11" t="s">
        <v>12</v>
      </c>
      <c r="C225" s="11" t="s">
        <v>21</v>
      </c>
      <c r="D225" s="12">
        <f>D183-D182</f>
        <v>266</v>
      </c>
      <c r="E225" s="13">
        <f>D225/D183</f>
        <v>2.4813432835820895E-2</v>
      </c>
    </row>
    <row r="226" spans="1:5">
      <c r="A226" s="11">
        <v>2021</v>
      </c>
      <c r="B226" s="11" t="s">
        <v>12</v>
      </c>
      <c r="C226" s="11" t="s">
        <v>21</v>
      </c>
      <c r="D226" s="12">
        <f t="shared" ref="D226:D227" si="24">D184-D183</f>
        <v>353</v>
      </c>
      <c r="E226" s="13">
        <f>D226/D184</f>
        <v>3.1879346157319605E-2</v>
      </c>
    </row>
    <row r="227" spans="1:5">
      <c r="A227" s="11">
        <v>2022</v>
      </c>
      <c r="B227" s="11" t="s">
        <v>12</v>
      </c>
      <c r="C227" s="11" t="s">
        <v>21</v>
      </c>
      <c r="D227" s="12">
        <f t="shared" si="24"/>
        <v>444</v>
      </c>
      <c r="E227" s="13">
        <f>D227/D185</f>
        <v>3.8551706173482678E-2</v>
      </c>
    </row>
    <row r="228" spans="1:5">
      <c r="A228" s="11">
        <v>2023</v>
      </c>
      <c r="B228" s="11" t="s">
        <v>12</v>
      </c>
      <c r="C228" s="11" t="s">
        <v>21</v>
      </c>
      <c r="D228" s="12">
        <f>D186-D185</f>
        <v>1000</v>
      </c>
      <c r="E228" s="13">
        <f>D228/D186</f>
        <v>7.9891347767036824E-2</v>
      </c>
    </row>
    <row r="229" spans="1:5">
      <c r="A229" s="11">
        <v>2024</v>
      </c>
      <c r="B229" s="11" t="s">
        <v>12</v>
      </c>
      <c r="C229" s="11" t="s">
        <v>21</v>
      </c>
      <c r="D229" s="12">
        <f>D187-D186</f>
        <v>256</v>
      </c>
      <c r="E229" s="13">
        <f>D229/D187</f>
        <v>2.0042276677366321E-2</v>
      </c>
    </row>
    <row r="230" spans="1:5">
      <c r="A230" s="11">
        <v>2019</v>
      </c>
      <c r="B230" s="11" t="s">
        <v>13</v>
      </c>
      <c r="C230" s="11" t="s">
        <v>21</v>
      </c>
      <c r="D230" s="12"/>
      <c r="E230" s="13"/>
    </row>
    <row r="231" spans="1:5">
      <c r="A231" s="11">
        <v>2020</v>
      </c>
      <c r="B231" s="11" t="s">
        <v>13</v>
      </c>
      <c r="C231" s="11" t="s">
        <v>21</v>
      </c>
      <c r="D231" s="12">
        <f>D189-D188</f>
        <v>507</v>
      </c>
      <c r="E231" s="13">
        <f>D231/D189</f>
        <v>3.2627582212497584E-2</v>
      </c>
    </row>
    <row r="232" spans="1:5">
      <c r="A232" s="11">
        <v>2021</v>
      </c>
      <c r="B232" s="11" t="s">
        <v>13</v>
      </c>
      <c r="C232" s="11" t="s">
        <v>21</v>
      </c>
      <c r="D232" s="12">
        <f t="shared" ref="D232:D234" si="25">D190-D189</f>
        <v>277</v>
      </c>
      <c r="E232" s="13">
        <f>D232/D190</f>
        <v>1.7513909964592816E-2</v>
      </c>
    </row>
    <row r="233" spans="1:5">
      <c r="A233" s="11">
        <v>2022</v>
      </c>
      <c r="B233" s="11" t="s">
        <v>13</v>
      </c>
      <c r="C233" s="11" t="s">
        <v>21</v>
      </c>
      <c r="D233" s="12">
        <f t="shared" si="25"/>
        <v>570</v>
      </c>
      <c r="E233" s="13">
        <f>D233/D191</f>
        <v>3.4785792749908458E-2</v>
      </c>
    </row>
    <row r="234" spans="1:5">
      <c r="A234" s="11">
        <v>2023</v>
      </c>
      <c r="B234" s="11" t="s">
        <v>13</v>
      </c>
      <c r="C234" s="11" t="s">
        <v>21</v>
      </c>
      <c r="D234" s="12">
        <f t="shared" si="25"/>
        <v>714</v>
      </c>
      <c r="E234" s="13">
        <f>D234/D192</f>
        <v>4.175438596491228E-2</v>
      </c>
    </row>
    <row r="235" spans="1:5">
      <c r="A235" s="11">
        <v>2024</v>
      </c>
      <c r="B235" s="11" t="s">
        <v>13</v>
      </c>
      <c r="C235" s="11" t="s">
        <v>21</v>
      </c>
      <c r="D235" s="12">
        <f>D193-D192</f>
        <v>603</v>
      </c>
      <c r="E235" s="13">
        <f>D235/D193</f>
        <v>3.4062023385866801E-2</v>
      </c>
    </row>
    <row r="236" spans="1:5">
      <c r="A236" s="11">
        <v>2019</v>
      </c>
      <c r="B236" s="11" t="s">
        <v>14</v>
      </c>
      <c r="C236" s="11" t="s">
        <v>21</v>
      </c>
      <c r="D236" s="12"/>
      <c r="E236" s="13"/>
    </row>
    <row r="237" spans="1:5">
      <c r="A237" s="11">
        <v>2020</v>
      </c>
      <c r="B237" s="11" t="s">
        <v>14</v>
      </c>
      <c r="C237" s="11" t="s">
        <v>21</v>
      </c>
      <c r="D237" s="12">
        <f>D195-D194</f>
        <v>758</v>
      </c>
      <c r="E237" s="13">
        <f>D237/D195</f>
        <v>1.1648456349023404E-2</v>
      </c>
    </row>
    <row r="238" spans="1:5">
      <c r="A238" s="11">
        <v>2021</v>
      </c>
      <c r="B238" s="11" t="s">
        <v>14</v>
      </c>
      <c r="C238" s="11" t="s">
        <v>21</v>
      </c>
      <c r="D238" s="12">
        <f t="shared" ref="D238:D240" si="26">D196-D195</f>
        <v>2039</v>
      </c>
      <c r="E238" s="13">
        <f>D238/D196</f>
        <v>3.03820479198951E-2</v>
      </c>
    </row>
    <row r="239" spans="1:5">
      <c r="A239" s="11">
        <v>2022</v>
      </c>
      <c r="B239" s="11" t="s">
        <v>14</v>
      </c>
      <c r="C239" s="11" t="s">
        <v>21</v>
      </c>
      <c r="D239" s="12">
        <f t="shared" si="26"/>
        <v>4409</v>
      </c>
      <c r="E239" s="13">
        <f>D239/D197</f>
        <v>6.1646229778666406E-2</v>
      </c>
    </row>
    <row r="240" spans="1:5">
      <c r="A240" s="11">
        <v>2023</v>
      </c>
      <c r="B240" s="11" t="s">
        <v>14</v>
      </c>
      <c r="C240" s="11" t="s">
        <v>21</v>
      </c>
      <c r="D240" s="12">
        <f t="shared" si="26"/>
        <v>4602</v>
      </c>
      <c r="E240" s="13">
        <f>D240/D198</f>
        <v>6.0454790273636087E-2</v>
      </c>
    </row>
    <row r="241" spans="1:5">
      <c r="A241" s="11">
        <v>2024</v>
      </c>
      <c r="B241" s="11" t="s">
        <v>14</v>
      </c>
      <c r="C241" s="11" t="s">
        <v>21</v>
      </c>
      <c r="D241" s="12">
        <f>D199-D198</f>
        <v>1908</v>
      </c>
      <c r="E241" s="13">
        <f>D241/D199</f>
        <v>2.4451820430341786E-2</v>
      </c>
    </row>
    <row r="242" spans="1:5">
      <c r="A242" s="11">
        <v>2019</v>
      </c>
      <c r="B242" s="11" t="s">
        <v>15</v>
      </c>
      <c r="C242" s="11" t="s">
        <v>21</v>
      </c>
      <c r="D242" s="12"/>
      <c r="E242" s="13"/>
    </row>
    <row r="243" spans="1:5">
      <c r="A243" s="11">
        <v>2020</v>
      </c>
      <c r="B243" s="11" t="s">
        <v>15</v>
      </c>
      <c r="C243" s="11" t="s">
        <v>21</v>
      </c>
      <c r="D243" s="12">
        <f>D201-D200</f>
        <v>6758</v>
      </c>
      <c r="E243" s="13">
        <f>D243/D201</f>
        <v>8.0360253661576082E-3</v>
      </c>
    </row>
    <row r="244" spans="1:5">
      <c r="A244" s="11">
        <v>2021</v>
      </c>
      <c r="B244" s="11" t="s">
        <v>15</v>
      </c>
      <c r="C244" s="11" t="s">
        <v>21</v>
      </c>
      <c r="D244" s="12">
        <f t="shared" ref="D244:D246" si="27">D202-D201</f>
        <v>13712</v>
      </c>
      <c r="E244" s="13">
        <f>D244/D202</f>
        <v>1.6043525316640828E-2</v>
      </c>
    </row>
    <row r="245" spans="1:5">
      <c r="A245" s="11">
        <v>2022</v>
      </c>
      <c r="B245" s="11" t="s">
        <v>15</v>
      </c>
      <c r="C245" s="11" t="s">
        <v>21</v>
      </c>
      <c r="D245" s="12">
        <f t="shared" si="27"/>
        <v>36508</v>
      </c>
      <c r="E245" s="13">
        <f>D245/D203</f>
        <v>4.0965772461997146E-2</v>
      </c>
    </row>
    <row r="246" spans="1:5">
      <c r="A246" s="11">
        <v>2023</v>
      </c>
      <c r="B246" s="11" t="s">
        <v>15</v>
      </c>
      <c r="C246" s="11" t="s">
        <v>21</v>
      </c>
      <c r="D246" s="12">
        <f t="shared" si="27"/>
        <v>24025</v>
      </c>
      <c r="E246" s="13">
        <f>D246/D204</f>
        <v>2.6250863191755316E-2</v>
      </c>
    </row>
    <row r="247" spans="1:5">
      <c r="A247" s="11">
        <v>2024</v>
      </c>
      <c r="B247" s="11" t="s">
        <v>15</v>
      </c>
      <c r="C247" s="11" t="s">
        <v>21</v>
      </c>
      <c r="D247" s="12">
        <f>D205-D204</f>
        <v>24056</v>
      </c>
      <c r="E247" s="13">
        <f>D247/D205</f>
        <v>2.5611542654674298E-2</v>
      </c>
    </row>
    <row r="248" spans="1:5">
      <c r="A248" s="11">
        <v>2019</v>
      </c>
      <c r="B248" s="11" t="s">
        <v>16</v>
      </c>
      <c r="C248" s="11" t="s">
        <v>21</v>
      </c>
      <c r="D248" s="12"/>
      <c r="E248" s="13"/>
    </row>
    <row r="249" spans="1:5">
      <c r="A249" s="11">
        <v>2020</v>
      </c>
      <c r="B249" s="11" t="s">
        <v>16</v>
      </c>
      <c r="C249" s="11" t="s">
        <v>21</v>
      </c>
      <c r="D249" s="12">
        <f>D207-D206</f>
        <v>24946</v>
      </c>
      <c r="E249" s="13">
        <f>D249/D207</f>
        <v>1.3822765395322446E-2</v>
      </c>
    </row>
    <row r="250" spans="1:5">
      <c r="A250" s="11">
        <v>2021</v>
      </c>
      <c r="B250" s="11" t="s">
        <v>16</v>
      </c>
      <c r="C250" s="11" t="s">
        <v>21</v>
      </c>
      <c r="D250" s="12">
        <f t="shared" ref="D250:D252" si="28">D208-D207</f>
        <v>52299</v>
      </c>
      <c r="E250" s="13">
        <f>D250/D208</f>
        <v>2.8163120899643134E-2</v>
      </c>
    </row>
    <row r="251" spans="1:5">
      <c r="A251" s="11">
        <v>2022</v>
      </c>
      <c r="B251" s="11" t="s">
        <v>16</v>
      </c>
      <c r="C251" s="11" t="s">
        <v>21</v>
      </c>
      <c r="D251" s="12">
        <f t="shared" si="28"/>
        <v>81330</v>
      </c>
      <c r="E251" s="13">
        <f>D251/D209</f>
        <v>4.1958734644666318E-2</v>
      </c>
    </row>
    <row r="252" spans="1:5">
      <c r="A252" s="11">
        <v>2023</v>
      </c>
      <c r="B252" s="11" t="s">
        <v>16</v>
      </c>
      <c r="C252" s="11" t="s">
        <v>21</v>
      </c>
      <c r="D252" s="12">
        <f t="shared" si="28"/>
        <v>87959</v>
      </c>
      <c r="E252" s="13">
        <f>D252/D210</f>
        <v>4.3408847293479914E-2</v>
      </c>
    </row>
    <row r="253" spans="1:5">
      <c r="A253" s="11">
        <v>2024</v>
      </c>
      <c r="B253" s="11" t="s">
        <v>16</v>
      </c>
      <c r="C253" s="11" t="s">
        <v>21</v>
      </c>
      <c r="D253" s="12">
        <f>D211-D210</f>
        <v>46314</v>
      </c>
      <c r="E253" s="13">
        <f>D253/D211</f>
        <v>2.2345781108420993E-2</v>
      </c>
    </row>
  </sheetData>
  <sheetProtection algorithmName="SHA-512" hashValue="GB8+Fc4KWmKJNgZJKJ3mFNVQbm9PI5xl2noYT718LoSdfz2/Ugm/tMO3xRcHA0WzrYlbOQooU62ZqAi6s2hHHw==" saltValue="1ekYG9qlr+0fxp90RGuhVA==" spinCount="100000" sheet="1" scenarios="1" selectLockedCells="1" selectUnlockedCells="1"/>
  <phoneticPr fontId="14" type="noConversion"/>
  <hyperlinks>
    <hyperlink ref="G2" r:id="rId1" location="abreadcrumb" xr:uid="{525E2796-2250-4A45-9225-DE20720FA96A}"/>
  </hyperlinks>
  <pageMargins left="0.7" right="0.7" top="0.78740157499999996" bottom="0.78740157499999996" header="0.3" footer="0.3"/>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7CBB2-4EFD-42AE-9240-FFA359D42530}">
  <dimension ref="A1:O15"/>
  <sheetViews>
    <sheetView workbookViewId="0">
      <selection activeCell="B2" sqref="B2:B78"/>
    </sheetView>
  </sheetViews>
  <sheetFormatPr baseColWidth="10" defaultRowHeight="15"/>
  <cols>
    <col min="1" max="1" width="21.7109375" bestFit="1" customWidth="1"/>
    <col min="2" max="2" width="25.7109375" bestFit="1" customWidth="1"/>
    <col min="3" max="5" width="16.140625" bestFit="1" customWidth="1"/>
    <col min="6" max="6" width="5.42578125" bestFit="1" customWidth="1"/>
    <col min="7" max="7" width="21.7109375" bestFit="1" customWidth="1"/>
    <col min="8" max="8" width="25.7109375" bestFit="1" customWidth="1"/>
    <col min="9" max="9" width="28" bestFit="1" customWidth="1"/>
    <col min="10" max="12" width="5.42578125" bestFit="1" customWidth="1"/>
    <col min="13" max="13" width="31.7109375" bestFit="1" customWidth="1"/>
    <col min="14" max="14" width="16.5703125" bestFit="1" customWidth="1"/>
    <col min="15" max="15" width="28.85546875" bestFit="1" customWidth="1"/>
    <col min="16" max="55" width="5.42578125" bestFit="1" customWidth="1"/>
    <col min="56" max="63" width="6.42578125" bestFit="1" customWidth="1"/>
    <col min="64" max="77" width="7.42578125" bestFit="1" customWidth="1"/>
    <col min="78" max="78" width="15.140625" bestFit="1" customWidth="1"/>
  </cols>
  <sheetData>
    <row r="1" spans="1:15">
      <c r="A1" s="1" t="s">
        <v>91</v>
      </c>
      <c r="B1" t="s">
        <v>89</v>
      </c>
      <c r="G1" s="1" t="s">
        <v>91</v>
      </c>
      <c r="H1" t="s">
        <v>89</v>
      </c>
      <c r="M1" s="1" t="s">
        <v>98</v>
      </c>
      <c r="N1" t="s">
        <v>100</v>
      </c>
    </row>
    <row r="2" spans="1:15">
      <c r="M2" s="1" t="s">
        <v>97</v>
      </c>
      <c r="N2" t="s">
        <v>80</v>
      </c>
    </row>
    <row r="3" spans="1:15">
      <c r="A3" s="1" t="s">
        <v>97</v>
      </c>
      <c r="B3" s="1" t="s">
        <v>98</v>
      </c>
      <c r="C3" t="s">
        <v>94</v>
      </c>
      <c r="G3" s="1" t="s">
        <v>97</v>
      </c>
      <c r="H3" s="1" t="s">
        <v>98</v>
      </c>
      <c r="I3" t="s">
        <v>95</v>
      </c>
    </row>
    <row r="4" spans="1:15">
      <c r="A4" t="s">
        <v>79</v>
      </c>
      <c r="B4" t="s">
        <v>99</v>
      </c>
      <c r="C4" s="26">
        <v>8439</v>
      </c>
      <c r="G4" t="s">
        <v>79</v>
      </c>
      <c r="H4" t="s">
        <v>99</v>
      </c>
      <c r="I4" s="27">
        <v>2.8999999999999998E-2</v>
      </c>
      <c r="M4" s="1" t="s">
        <v>3</v>
      </c>
      <c r="N4" t="s">
        <v>94</v>
      </c>
      <c r="O4" t="s">
        <v>95</v>
      </c>
    </row>
    <row r="5" spans="1:15">
      <c r="A5" t="s">
        <v>79</v>
      </c>
      <c r="B5" t="s">
        <v>100</v>
      </c>
      <c r="C5" s="26">
        <v>7842</v>
      </c>
      <c r="G5" t="s">
        <v>79</v>
      </c>
      <c r="H5" t="s">
        <v>100</v>
      </c>
      <c r="I5" s="27">
        <v>2.7000000000000003E-2</v>
      </c>
      <c r="M5" s="2" t="s">
        <v>85</v>
      </c>
      <c r="N5" s="26">
        <v>2461</v>
      </c>
      <c r="O5" s="27">
        <v>0.03</v>
      </c>
    </row>
    <row r="6" spans="1:15">
      <c r="A6" t="s">
        <v>80</v>
      </c>
      <c r="B6" t="s">
        <v>99</v>
      </c>
      <c r="C6" s="26">
        <v>7253</v>
      </c>
      <c r="G6" t="s">
        <v>80</v>
      </c>
      <c r="H6" t="s">
        <v>99</v>
      </c>
      <c r="I6" s="27">
        <v>2.5000000000000001E-2</v>
      </c>
      <c r="M6" s="2" t="s">
        <v>86</v>
      </c>
      <c r="N6" s="26">
        <v>1186</v>
      </c>
      <c r="O6" s="27">
        <v>1.4999999999999999E-2</v>
      </c>
    </row>
    <row r="7" spans="1:15">
      <c r="A7" t="s">
        <v>80</v>
      </c>
      <c r="B7" t="s">
        <v>100</v>
      </c>
      <c r="C7" s="26">
        <v>6059</v>
      </c>
      <c r="G7" t="s">
        <v>80</v>
      </c>
      <c r="H7" t="s">
        <v>100</v>
      </c>
      <c r="I7" s="27">
        <v>2.1000000000000001E-2</v>
      </c>
      <c r="M7" s="2" t="s">
        <v>87</v>
      </c>
      <c r="N7" s="26">
        <v>1065</v>
      </c>
      <c r="O7" s="27">
        <v>1.8000000000000002E-2</v>
      </c>
    </row>
    <row r="8" spans="1:15">
      <c r="A8" t="s">
        <v>81</v>
      </c>
      <c r="B8" t="s">
        <v>99</v>
      </c>
      <c r="C8" s="26">
        <v>6011</v>
      </c>
      <c r="G8" t="s">
        <v>81</v>
      </c>
      <c r="H8" t="s">
        <v>99</v>
      </c>
      <c r="I8" s="27">
        <v>2.1000000000000001E-2</v>
      </c>
      <c r="M8" s="2" t="s">
        <v>88</v>
      </c>
      <c r="N8" s="26">
        <v>1347</v>
      </c>
      <c r="O8" s="27">
        <v>1.8000000000000002E-2</v>
      </c>
    </row>
    <row r="9" spans="1:15">
      <c r="A9" t="s">
        <v>81</v>
      </c>
      <c r="B9" t="s">
        <v>100</v>
      </c>
      <c r="C9" s="26">
        <v>6988</v>
      </c>
      <c r="G9" t="s">
        <v>81</v>
      </c>
      <c r="H9" t="s">
        <v>100</v>
      </c>
      <c r="I9" s="27">
        <v>2.4E-2</v>
      </c>
      <c r="M9" s="2" t="s">
        <v>89</v>
      </c>
      <c r="N9" s="26">
        <v>6059</v>
      </c>
      <c r="O9" s="27">
        <v>2.1000000000000001E-2</v>
      </c>
    </row>
    <row r="10" spans="1:15">
      <c r="A10" t="s">
        <v>82</v>
      </c>
      <c r="B10" t="s">
        <v>99</v>
      </c>
      <c r="C10" s="26">
        <v>6960</v>
      </c>
      <c r="G10" t="s">
        <v>82</v>
      </c>
      <c r="H10" t="s">
        <v>99</v>
      </c>
      <c r="I10" s="27">
        <v>2.4E-2</v>
      </c>
      <c r="M10" s="2" t="s">
        <v>90</v>
      </c>
      <c r="N10" s="26">
        <v>78957</v>
      </c>
      <c r="O10" s="27">
        <v>2.8999999999999998E-2</v>
      </c>
    </row>
    <row r="11" spans="1:15">
      <c r="A11" t="s">
        <v>82</v>
      </c>
      <c r="B11" t="s">
        <v>100</v>
      </c>
      <c r="C11" s="26">
        <v>7483</v>
      </c>
      <c r="G11" t="s">
        <v>82</v>
      </c>
      <c r="H11" t="s">
        <v>100</v>
      </c>
      <c r="I11" s="27">
        <v>2.6000000000000002E-2</v>
      </c>
      <c r="M11" s="2" t="s">
        <v>84</v>
      </c>
      <c r="N11" s="26">
        <v>222857</v>
      </c>
      <c r="O11" s="27">
        <v>2.8999999999999998E-2</v>
      </c>
    </row>
    <row r="12" spans="1:15">
      <c r="A12" t="s">
        <v>83</v>
      </c>
      <c r="B12" t="s">
        <v>99</v>
      </c>
      <c r="C12" s="26">
        <v>8266</v>
      </c>
      <c r="G12" t="s">
        <v>83</v>
      </c>
      <c r="H12" t="s">
        <v>99</v>
      </c>
      <c r="I12" s="27">
        <v>2.7999999999999997E-2</v>
      </c>
      <c r="M12" s="2" t="s">
        <v>4</v>
      </c>
      <c r="N12" s="26">
        <v>313932</v>
      </c>
      <c r="O12" s="27">
        <v>0.16</v>
      </c>
    </row>
    <row r="13" spans="1:15">
      <c r="A13" t="s">
        <v>83</v>
      </c>
      <c r="B13" t="s">
        <v>100</v>
      </c>
      <c r="C13" s="26">
        <v>8959</v>
      </c>
      <c r="G13" t="s">
        <v>83</v>
      </c>
      <c r="H13" t="s">
        <v>100</v>
      </c>
      <c r="I13" s="27">
        <v>0.03</v>
      </c>
    </row>
    <row r="14" spans="1:15">
      <c r="A14" t="s">
        <v>96</v>
      </c>
      <c r="B14" t="s">
        <v>99</v>
      </c>
      <c r="C14" s="26">
        <v>9503</v>
      </c>
      <c r="G14" t="s">
        <v>96</v>
      </c>
      <c r="H14" t="s">
        <v>99</v>
      </c>
      <c r="I14" s="27">
        <v>3.2000000000000001E-2</v>
      </c>
    </row>
    <row r="15" spans="1:15">
      <c r="A15" t="s">
        <v>4</v>
      </c>
      <c r="C15" s="26">
        <v>83763</v>
      </c>
      <c r="G15" t="s">
        <v>4</v>
      </c>
      <c r="I15" s="27">
        <v>0.28700000000000003</v>
      </c>
    </row>
  </sheetData>
  <pageMargins left="0.7" right="0.7" top="0.78740157499999996" bottom="0.78740157499999996" header="0.3" footer="0.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82FE2-A0CC-4704-B838-09356501AED1}">
  <dimension ref="A1:G589"/>
  <sheetViews>
    <sheetView workbookViewId="0">
      <selection sqref="A1:F589"/>
    </sheetView>
  </sheetViews>
  <sheetFormatPr baseColWidth="10" defaultRowHeight="15"/>
  <cols>
    <col min="2" max="2" width="41.7109375" customWidth="1"/>
    <col min="3" max="3" width="36.7109375" customWidth="1"/>
    <col min="4" max="4" width="45" customWidth="1"/>
    <col min="5" max="5" width="32.85546875" customWidth="1"/>
  </cols>
  <sheetData>
    <row r="1" spans="1:7">
      <c r="A1" t="s">
        <v>0</v>
      </c>
      <c r="B1" t="s">
        <v>22</v>
      </c>
      <c r="C1" t="s">
        <v>112</v>
      </c>
      <c r="D1" t="s">
        <v>23</v>
      </c>
      <c r="E1" t="s">
        <v>1</v>
      </c>
      <c r="F1" t="s">
        <v>129</v>
      </c>
      <c r="G1" s="10" t="s">
        <v>65</v>
      </c>
    </row>
    <row r="2" spans="1:7">
      <c r="A2" s="11">
        <v>2019</v>
      </c>
      <c r="B2" s="11" t="s">
        <v>2</v>
      </c>
      <c r="C2" s="11" t="s">
        <v>113</v>
      </c>
      <c r="D2" s="11" t="s">
        <v>114</v>
      </c>
      <c r="E2" s="12">
        <v>265</v>
      </c>
      <c r="F2" s="6"/>
      <c r="G2" s="10"/>
    </row>
    <row r="3" spans="1:7">
      <c r="A3" s="11">
        <v>2020</v>
      </c>
      <c r="B3" s="11" t="s">
        <v>2</v>
      </c>
      <c r="C3" s="11" t="s">
        <v>113</v>
      </c>
      <c r="D3" s="11" t="s">
        <v>114</v>
      </c>
      <c r="E3" s="12">
        <v>258</v>
      </c>
      <c r="F3" s="6"/>
    </row>
    <row r="4" spans="1:7">
      <c r="A4" s="11">
        <v>2021</v>
      </c>
      <c r="B4" s="11" t="s">
        <v>2</v>
      </c>
      <c r="C4" s="11" t="s">
        <v>113</v>
      </c>
      <c r="D4" s="11" t="s">
        <v>114</v>
      </c>
      <c r="E4" s="12">
        <v>264</v>
      </c>
      <c r="F4" s="6"/>
    </row>
    <row r="5" spans="1:7">
      <c r="A5" s="11">
        <v>2022</v>
      </c>
      <c r="B5" s="11" t="s">
        <v>2</v>
      </c>
      <c r="C5" s="11" t="s">
        <v>113</v>
      </c>
      <c r="D5" s="11" t="s">
        <v>114</v>
      </c>
      <c r="E5" s="12">
        <v>251</v>
      </c>
      <c r="F5" s="6"/>
    </row>
    <row r="6" spans="1:7">
      <c r="A6" s="11">
        <v>2023</v>
      </c>
      <c r="B6" s="11" t="s">
        <v>2</v>
      </c>
      <c r="C6" s="11" t="s">
        <v>113</v>
      </c>
      <c r="D6" s="11" t="s">
        <v>114</v>
      </c>
      <c r="E6" s="12">
        <v>172</v>
      </c>
      <c r="F6" s="6"/>
    </row>
    <row r="7" spans="1:7">
      <c r="A7" s="11">
        <v>2024</v>
      </c>
      <c r="B7" s="11" t="s">
        <v>2</v>
      </c>
      <c r="C7" s="11" t="s">
        <v>113</v>
      </c>
      <c r="D7" s="11" t="s">
        <v>114</v>
      </c>
      <c r="E7" s="12">
        <v>128</v>
      </c>
      <c r="F7" s="6"/>
    </row>
    <row r="8" spans="1:7">
      <c r="A8" s="11">
        <v>2019</v>
      </c>
      <c r="B8" s="11" t="s">
        <v>11</v>
      </c>
      <c r="C8" s="11" t="s">
        <v>113</v>
      </c>
      <c r="D8" s="11" t="s">
        <v>114</v>
      </c>
      <c r="E8" s="12">
        <v>472</v>
      </c>
      <c r="F8" s="6"/>
    </row>
    <row r="9" spans="1:7">
      <c r="A9" s="11">
        <v>2020</v>
      </c>
      <c r="B9" s="11" t="s">
        <v>11</v>
      </c>
      <c r="C9" s="11" t="s">
        <v>113</v>
      </c>
      <c r="D9" s="11" t="s">
        <v>114</v>
      </c>
      <c r="E9" s="12">
        <v>459</v>
      </c>
      <c r="F9" s="6"/>
    </row>
    <row r="10" spans="1:7">
      <c r="A10" s="11">
        <v>2021</v>
      </c>
      <c r="B10" s="11" t="s">
        <v>11</v>
      </c>
      <c r="C10" s="11" t="s">
        <v>113</v>
      </c>
      <c r="D10" s="11" t="s">
        <v>114</v>
      </c>
      <c r="E10" s="12">
        <v>555</v>
      </c>
      <c r="F10" s="6"/>
    </row>
    <row r="11" spans="1:7">
      <c r="A11" s="11">
        <v>2022</v>
      </c>
      <c r="B11" s="11" t="s">
        <v>11</v>
      </c>
      <c r="C11" s="11" t="s">
        <v>113</v>
      </c>
      <c r="D11" s="11" t="s">
        <v>114</v>
      </c>
      <c r="E11" s="12">
        <v>531</v>
      </c>
      <c r="F11" s="6"/>
    </row>
    <row r="12" spans="1:7">
      <c r="A12" s="11">
        <v>2023</v>
      </c>
      <c r="B12" s="11" t="s">
        <v>11</v>
      </c>
      <c r="C12" s="11" t="s">
        <v>113</v>
      </c>
      <c r="D12" s="11" t="s">
        <v>114</v>
      </c>
      <c r="E12" s="12">
        <v>295</v>
      </c>
      <c r="F12" s="6"/>
    </row>
    <row r="13" spans="1:7">
      <c r="A13" s="11">
        <v>2024</v>
      </c>
      <c r="B13" s="11" t="s">
        <v>11</v>
      </c>
      <c r="C13" s="11" t="s">
        <v>113</v>
      </c>
      <c r="D13" s="11" t="s">
        <v>114</v>
      </c>
      <c r="E13" s="12">
        <v>254</v>
      </c>
      <c r="F13" s="6"/>
    </row>
    <row r="14" spans="1:7">
      <c r="A14" s="11">
        <v>2019</v>
      </c>
      <c r="B14" s="11" t="s">
        <v>12</v>
      </c>
      <c r="C14" s="11" t="s">
        <v>113</v>
      </c>
      <c r="D14" s="11" t="s">
        <v>114</v>
      </c>
      <c r="E14" s="12">
        <v>336</v>
      </c>
      <c r="F14" s="6"/>
    </row>
    <row r="15" spans="1:7">
      <c r="A15" s="11">
        <v>2020</v>
      </c>
      <c r="B15" s="11" t="s">
        <v>12</v>
      </c>
      <c r="C15" s="11" t="s">
        <v>113</v>
      </c>
      <c r="D15" s="11" t="s">
        <v>114</v>
      </c>
      <c r="E15" s="12">
        <v>348</v>
      </c>
      <c r="F15" s="6"/>
    </row>
    <row r="16" spans="1:7">
      <c r="A16" s="11">
        <v>2021</v>
      </c>
      <c r="B16" s="11" t="s">
        <v>12</v>
      </c>
      <c r="C16" s="11" t="s">
        <v>113</v>
      </c>
      <c r="D16" s="11" t="s">
        <v>114</v>
      </c>
      <c r="E16" s="12">
        <v>463</v>
      </c>
      <c r="F16" s="6"/>
    </row>
    <row r="17" spans="1:6">
      <c r="A17" s="11">
        <v>2022</v>
      </c>
      <c r="B17" s="11" t="s">
        <v>12</v>
      </c>
      <c r="C17" s="11" t="s">
        <v>113</v>
      </c>
      <c r="D17" s="11" t="s">
        <v>114</v>
      </c>
      <c r="E17" s="12">
        <v>298</v>
      </c>
      <c r="F17" s="6"/>
    </row>
    <row r="18" spans="1:6">
      <c r="A18" s="11">
        <v>2023</v>
      </c>
      <c r="B18" s="11" t="s">
        <v>12</v>
      </c>
      <c r="C18" s="11" t="s">
        <v>113</v>
      </c>
      <c r="D18" s="11" t="s">
        <v>114</v>
      </c>
      <c r="E18" s="12">
        <v>219</v>
      </c>
      <c r="F18" s="6"/>
    </row>
    <row r="19" spans="1:6">
      <c r="A19" s="11">
        <v>2024</v>
      </c>
      <c r="B19" s="11" t="s">
        <v>12</v>
      </c>
      <c r="C19" s="11" t="s">
        <v>113</v>
      </c>
      <c r="D19" s="11" t="s">
        <v>114</v>
      </c>
      <c r="E19" s="12">
        <v>208</v>
      </c>
      <c r="F19" s="6"/>
    </row>
    <row r="20" spans="1:6">
      <c r="A20" s="11">
        <v>2019</v>
      </c>
      <c r="B20" s="11" t="s">
        <v>13</v>
      </c>
      <c r="C20" s="11" t="s">
        <v>113</v>
      </c>
      <c r="D20" s="11" t="s">
        <v>114</v>
      </c>
      <c r="E20" s="12">
        <v>396</v>
      </c>
      <c r="F20" s="6"/>
    </row>
    <row r="21" spans="1:6">
      <c r="A21" s="11">
        <v>2020</v>
      </c>
      <c r="B21" s="11" t="s">
        <v>13</v>
      </c>
      <c r="C21" s="11" t="s">
        <v>113</v>
      </c>
      <c r="D21" s="11" t="s">
        <v>114</v>
      </c>
      <c r="E21" s="12">
        <v>427</v>
      </c>
      <c r="F21" s="6"/>
    </row>
    <row r="22" spans="1:6">
      <c r="A22" s="11">
        <v>2021</v>
      </c>
      <c r="B22" s="11" t="s">
        <v>13</v>
      </c>
      <c r="C22" s="11" t="s">
        <v>113</v>
      </c>
      <c r="D22" s="11" t="s">
        <v>114</v>
      </c>
      <c r="E22" s="12">
        <v>598</v>
      </c>
      <c r="F22" s="6"/>
    </row>
    <row r="23" spans="1:6">
      <c r="A23" s="11">
        <v>2022</v>
      </c>
      <c r="B23" s="11" t="s">
        <v>13</v>
      </c>
      <c r="C23" s="11" t="s">
        <v>113</v>
      </c>
      <c r="D23" s="11" t="s">
        <v>114</v>
      </c>
      <c r="E23" s="12">
        <v>439</v>
      </c>
      <c r="F23" s="6"/>
    </row>
    <row r="24" spans="1:6">
      <c r="A24" s="11">
        <v>2023</v>
      </c>
      <c r="B24" s="11" t="s">
        <v>13</v>
      </c>
      <c r="C24" s="11" t="s">
        <v>113</v>
      </c>
      <c r="D24" s="11" t="s">
        <v>114</v>
      </c>
      <c r="E24" s="12">
        <v>293</v>
      </c>
      <c r="F24" s="6"/>
    </row>
    <row r="25" spans="1:6">
      <c r="A25" s="11">
        <v>2024</v>
      </c>
      <c r="B25" s="11" t="s">
        <v>13</v>
      </c>
      <c r="C25" s="11" t="s">
        <v>113</v>
      </c>
      <c r="D25" s="11" t="s">
        <v>114</v>
      </c>
      <c r="E25" s="12">
        <v>234</v>
      </c>
      <c r="F25" s="6"/>
    </row>
    <row r="26" spans="1:6">
      <c r="A26" s="11">
        <v>2019</v>
      </c>
      <c r="B26" s="11" t="s">
        <v>14</v>
      </c>
      <c r="C26" s="11" t="s">
        <v>113</v>
      </c>
      <c r="D26" s="11" t="s">
        <v>114</v>
      </c>
      <c r="E26" s="12">
        <f>E2+E8+E14+E20</f>
        <v>1469</v>
      </c>
      <c r="F26" s="6"/>
    </row>
    <row r="27" spans="1:6">
      <c r="A27" s="11">
        <v>2020</v>
      </c>
      <c r="B27" s="11" t="s">
        <v>14</v>
      </c>
      <c r="C27" s="11" t="s">
        <v>113</v>
      </c>
      <c r="D27" s="11" t="s">
        <v>114</v>
      </c>
      <c r="E27" s="12">
        <f t="shared" ref="E27:E31" si="0">E3+E9+E15+E21</f>
        <v>1492</v>
      </c>
      <c r="F27" s="6"/>
    </row>
    <row r="28" spans="1:6">
      <c r="A28" s="11">
        <v>2021</v>
      </c>
      <c r="B28" s="11" t="s">
        <v>14</v>
      </c>
      <c r="C28" s="11" t="s">
        <v>113</v>
      </c>
      <c r="D28" s="11" t="s">
        <v>114</v>
      </c>
      <c r="E28" s="12">
        <f t="shared" si="0"/>
        <v>1880</v>
      </c>
      <c r="F28" s="6"/>
    </row>
    <row r="29" spans="1:6">
      <c r="A29" s="11">
        <v>2022</v>
      </c>
      <c r="B29" s="11" t="s">
        <v>14</v>
      </c>
      <c r="C29" s="11" t="s">
        <v>113</v>
      </c>
      <c r="D29" s="11" t="s">
        <v>114</v>
      </c>
      <c r="E29" s="12">
        <f t="shared" si="0"/>
        <v>1519</v>
      </c>
      <c r="F29" s="6"/>
    </row>
    <row r="30" spans="1:6">
      <c r="A30" s="11">
        <v>2023</v>
      </c>
      <c r="B30" s="11" t="s">
        <v>14</v>
      </c>
      <c r="C30" s="11" t="s">
        <v>113</v>
      </c>
      <c r="D30" s="11" t="s">
        <v>114</v>
      </c>
      <c r="E30" s="12">
        <f t="shared" si="0"/>
        <v>979</v>
      </c>
      <c r="F30" s="6"/>
    </row>
    <row r="31" spans="1:6">
      <c r="A31" s="11">
        <v>2024</v>
      </c>
      <c r="B31" s="11" t="s">
        <v>14</v>
      </c>
      <c r="C31" s="11" t="s">
        <v>113</v>
      </c>
      <c r="D31" s="11" t="s">
        <v>114</v>
      </c>
      <c r="E31" s="12">
        <f t="shared" si="0"/>
        <v>824</v>
      </c>
      <c r="F31" s="6"/>
    </row>
    <row r="32" spans="1:6">
      <c r="A32" s="11">
        <v>2019</v>
      </c>
      <c r="B32" s="11" t="s">
        <v>15</v>
      </c>
      <c r="C32" s="11" t="s">
        <v>113</v>
      </c>
      <c r="D32" s="11" t="s">
        <v>114</v>
      </c>
      <c r="E32" s="12">
        <v>8549</v>
      </c>
      <c r="F32" s="6"/>
    </row>
    <row r="33" spans="1:6">
      <c r="A33" s="11">
        <v>2020</v>
      </c>
      <c r="B33" s="11" t="s">
        <v>15</v>
      </c>
      <c r="C33" s="11" t="s">
        <v>113</v>
      </c>
      <c r="D33" s="11" t="s">
        <v>114</v>
      </c>
      <c r="E33" s="12">
        <v>9017</v>
      </c>
      <c r="F33" s="6"/>
    </row>
    <row r="34" spans="1:6">
      <c r="A34" s="11">
        <v>2021</v>
      </c>
      <c r="B34" s="11" t="s">
        <v>15</v>
      </c>
      <c r="C34" s="11" t="s">
        <v>113</v>
      </c>
      <c r="D34" s="11" t="s">
        <v>114</v>
      </c>
      <c r="E34" s="12">
        <v>9337</v>
      </c>
      <c r="F34" s="6"/>
    </row>
    <row r="35" spans="1:6">
      <c r="A35" s="11">
        <v>2022</v>
      </c>
      <c r="B35" s="11" t="s">
        <v>15</v>
      </c>
      <c r="C35" s="11" t="s">
        <v>113</v>
      </c>
      <c r="D35" s="11" t="s">
        <v>114</v>
      </c>
      <c r="E35" s="12">
        <v>8225</v>
      </c>
      <c r="F35" s="6"/>
    </row>
    <row r="36" spans="1:6">
      <c r="A36" s="11">
        <v>2023</v>
      </c>
      <c r="B36" s="11" t="s">
        <v>15</v>
      </c>
      <c r="C36" s="11" t="s">
        <v>113</v>
      </c>
      <c r="D36" s="11" t="s">
        <v>114</v>
      </c>
      <c r="E36" s="12">
        <v>6421</v>
      </c>
      <c r="F36" s="6"/>
    </row>
    <row r="37" spans="1:6">
      <c r="A37" s="11">
        <v>2024</v>
      </c>
      <c r="B37" s="11" t="s">
        <v>15</v>
      </c>
      <c r="C37" s="11" t="s">
        <v>113</v>
      </c>
      <c r="D37" s="11" t="s">
        <v>114</v>
      </c>
      <c r="E37" s="12">
        <v>5092</v>
      </c>
      <c r="F37" s="6"/>
    </row>
    <row r="38" spans="1:6">
      <c r="A38" s="11">
        <v>2019</v>
      </c>
      <c r="B38" s="11" t="s">
        <v>16</v>
      </c>
      <c r="C38" s="11" t="s">
        <v>113</v>
      </c>
      <c r="D38" s="11" t="s">
        <v>114</v>
      </c>
      <c r="E38" s="12">
        <v>26706</v>
      </c>
      <c r="F38" s="6"/>
    </row>
    <row r="39" spans="1:6">
      <c r="A39" s="11">
        <v>2020</v>
      </c>
      <c r="B39" s="11" t="s">
        <v>16</v>
      </c>
      <c r="C39" s="11" t="s">
        <v>113</v>
      </c>
      <c r="D39" s="11" t="s">
        <v>114</v>
      </c>
      <c r="E39" s="12">
        <v>28134</v>
      </c>
      <c r="F39" s="6"/>
    </row>
    <row r="40" spans="1:6">
      <c r="A40" s="11">
        <v>2021</v>
      </c>
      <c r="B40" s="11" t="s">
        <v>16</v>
      </c>
      <c r="C40" s="11" t="s">
        <v>113</v>
      </c>
      <c r="D40" s="11" t="s">
        <v>114</v>
      </c>
      <c r="E40" s="12">
        <v>30458</v>
      </c>
      <c r="F40" s="6"/>
    </row>
    <row r="41" spans="1:6">
      <c r="A41" s="11">
        <v>2022</v>
      </c>
      <c r="B41" s="11" t="s">
        <v>16</v>
      </c>
      <c r="C41" s="11" t="s">
        <v>113</v>
      </c>
      <c r="D41" s="11" t="s">
        <v>114</v>
      </c>
      <c r="E41" s="12">
        <v>25572</v>
      </c>
      <c r="F41" s="6"/>
    </row>
    <row r="42" spans="1:6">
      <c r="A42" s="11">
        <v>2023</v>
      </c>
      <c r="B42" s="11" t="s">
        <v>16</v>
      </c>
      <c r="C42" s="11" t="s">
        <v>113</v>
      </c>
      <c r="D42" s="11" t="s">
        <v>114</v>
      </c>
      <c r="E42" s="12">
        <v>16403</v>
      </c>
      <c r="F42" s="6"/>
    </row>
    <row r="43" spans="1:6">
      <c r="A43" s="11">
        <v>2024</v>
      </c>
      <c r="B43" s="11" t="s">
        <v>16</v>
      </c>
      <c r="C43" s="11" t="s">
        <v>113</v>
      </c>
      <c r="D43" s="11" t="s">
        <v>114</v>
      </c>
      <c r="E43" s="12">
        <v>13893</v>
      </c>
      <c r="F43" s="6"/>
    </row>
    <row r="44" spans="1:6">
      <c r="A44" s="11">
        <v>2019</v>
      </c>
      <c r="B44" s="11" t="s">
        <v>2</v>
      </c>
      <c r="C44" s="11" t="s">
        <v>113</v>
      </c>
      <c r="D44" s="11" t="s">
        <v>115</v>
      </c>
      <c r="E44" s="12">
        <v>200</v>
      </c>
      <c r="F44" s="6"/>
    </row>
    <row r="45" spans="1:6">
      <c r="A45" s="11">
        <v>2020</v>
      </c>
      <c r="B45" s="11" t="s">
        <v>2</v>
      </c>
      <c r="C45" s="11" t="s">
        <v>113</v>
      </c>
      <c r="D45" s="11" t="s">
        <v>115</v>
      </c>
      <c r="E45" s="12">
        <v>197</v>
      </c>
      <c r="F45" s="6"/>
    </row>
    <row r="46" spans="1:6">
      <c r="A46" s="11">
        <v>2021</v>
      </c>
      <c r="B46" s="11" t="s">
        <v>2</v>
      </c>
      <c r="C46" s="11" t="s">
        <v>113</v>
      </c>
      <c r="D46" s="11" t="s">
        <v>115</v>
      </c>
      <c r="E46" s="12">
        <v>210</v>
      </c>
      <c r="F46" s="6"/>
    </row>
    <row r="47" spans="1:6">
      <c r="A47" s="11">
        <v>2022</v>
      </c>
      <c r="B47" s="11" t="s">
        <v>2</v>
      </c>
      <c r="C47" s="11" t="s">
        <v>113</v>
      </c>
      <c r="D47" s="11" t="s">
        <v>115</v>
      </c>
      <c r="E47" s="12">
        <v>205</v>
      </c>
      <c r="F47" s="6"/>
    </row>
    <row r="48" spans="1:6">
      <c r="A48" s="11">
        <v>2023</v>
      </c>
      <c r="B48" s="11" t="s">
        <v>2</v>
      </c>
      <c r="C48" s="11" t="s">
        <v>113</v>
      </c>
      <c r="D48" s="11" t="s">
        <v>115</v>
      </c>
      <c r="E48" s="12">
        <v>115</v>
      </c>
      <c r="F48" s="6"/>
    </row>
    <row r="49" spans="1:6">
      <c r="A49" s="11">
        <v>2024</v>
      </c>
      <c r="B49" s="11" t="s">
        <v>2</v>
      </c>
      <c r="C49" s="11" t="s">
        <v>113</v>
      </c>
      <c r="D49" s="11" t="s">
        <v>115</v>
      </c>
      <c r="E49" s="12">
        <v>82</v>
      </c>
      <c r="F49" s="6"/>
    </row>
    <row r="50" spans="1:6">
      <c r="A50" s="11">
        <v>2019</v>
      </c>
      <c r="B50" s="11" t="s">
        <v>11</v>
      </c>
      <c r="C50" s="11" t="s">
        <v>113</v>
      </c>
      <c r="D50" s="11" t="s">
        <v>115</v>
      </c>
      <c r="E50" s="12">
        <v>475</v>
      </c>
      <c r="F50" s="6"/>
    </row>
    <row r="51" spans="1:6">
      <c r="A51" s="11">
        <v>2020</v>
      </c>
      <c r="B51" s="11" t="s">
        <v>11</v>
      </c>
      <c r="C51" s="11" t="s">
        <v>113</v>
      </c>
      <c r="D51" s="11" t="s">
        <v>115</v>
      </c>
      <c r="E51" s="12">
        <v>478</v>
      </c>
      <c r="F51" s="6"/>
    </row>
    <row r="52" spans="1:6">
      <c r="A52" s="11">
        <v>2021</v>
      </c>
      <c r="B52" s="11" t="s">
        <v>11</v>
      </c>
      <c r="C52" s="11" t="s">
        <v>113</v>
      </c>
      <c r="D52" s="11" t="s">
        <v>115</v>
      </c>
      <c r="E52" s="12">
        <v>592</v>
      </c>
      <c r="F52" s="6"/>
    </row>
    <row r="53" spans="1:6">
      <c r="A53" s="11">
        <v>2022</v>
      </c>
      <c r="B53" s="11" t="s">
        <v>11</v>
      </c>
      <c r="C53" s="11" t="s">
        <v>113</v>
      </c>
      <c r="D53" s="11" t="s">
        <v>115</v>
      </c>
      <c r="E53" s="12">
        <v>565</v>
      </c>
      <c r="F53" s="6"/>
    </row>
    <row r="54" spans="1:6">
      <c r="A54" s="11">
        <v>2023</v>
      </c>
      <c r="B54" s="11" t="s">
        <v>11</v>
      </c>
      <c r="C54" s="11" t="s">
        <v>113</v>
      </c>
      <c r="D54" s="11" t="s">
        <v>115</v>
      </c>
      <c r="E54" s="12">
        <v>298</v>
      </c>
      <c r="F54" s="6"/>
    </row>
    <row r="55" spans="1:6">
      <c r="A55" s="11">
        <v>2024</v>
      </c>
      <c r="B55" s="11" t="s">
        <v>11</v>
      </c>
      <c r="C55" s="11" t="s">
        <v>113</v>
      </c>
      <c r="D55" s="11" t="s">
        <v>115</v>
      </c>
      <c r="E55" s="12">
        <v>216</v>
      </c>
      <c r="F55" s="6"/>
    </row>
    <row r="56" spans="1:6">
      <c r="A56" s="11">
        <v>2019</v>
      </c>
      <c r="B56" s="11" t="s">
        <v>12</v>
      </c>
      <c r="C56" s="11" t="s">
        <v>113</v>
      </c>
      <c r="D56" s="11" t="s">
        <v>115</v>
      </c>
      <c r="E56" s="12">
        <v>320</v>
      </c>
      <c r="F56" s="6"/>
    </row>
    <row r="57" spans="1:6">
      <c r="A57" s="11">
        <v>2020</v>
      </c>
      <c r="B57" s="11" t="s">
        <v>12</v>
      </c>
      <c r="C57" s="11" t="s">
        <v>113</v>
      </c>
      <c r="D57" s="11" t="s">
        <v>115</v>
      </c>
      <c r="E57" s="12">
        <v>348</v>
      </c>
      <c r="F57" s="6"/>
    </row>
    <row r="58" spans="1:6">
      <c r="A58" s="11">
        <v>2021</v>
      </c>
      <c r="B58" s="11" t="s">
        <v>12</v>
      </c>
      <c r="C58" s="11" t="s">
        <v>113</v>
      </c>
      <c r="D58" s="11" t="s">
        <v>115</v>
      </c>
      <c r="E58" s="12">
        <v>512</v>
      </c>
      <c r="F58" s="6"/>
    </row>
    <row r="59" spans="1:6">
      <c r="A59" s="11">
        <v>2022</v>
      </c>
      <c r="B59" s="11" t="s">
        <v>12</v>
      </c>
      <c r="C59" s="11" t="s">
        <v>113</v>
      </c>
      <c r="D59" s="11" t="s">
        <v>115</v>
      </c>
      <c r="E59" s="12">
        <v>318</v>
      </c>
      <c r="F59" s="6"/>
    </row>
    <row r="60" spans="1:6">
      <c r="A60" s="11">
        <v>2023</v>
      </c>
      <c r="B60" s="11" t="s">
        <v>12</v>
      </c>
      <c r="C60" s="11" t="s">
        <v>113</v>
      </c>
      <c r="D60" s="11" t="s">
        <v>115</v>
      </c>
      <c r="E60" s="12">
        <v>218</v>
      </c>
      <c r="F60" s="6"/>
    </row>
    <row r="61" spans="1:6">
      <c r="A61" s="11">
        <v>2024</v>
      </c>
      <c r="B61" s="11" t="s">
        <v>12</v>
      </c>
      <c r="C61" s="11" t="s">
        <v>113</v>
      </c>
      <c r="D61" s="11" t="s">
        <v>115</v>
      </c>
      <c r="E61" s="12">
        <v>174</v>
      </c>
      <c r="F61" s="6"/>
    </row>
    <row r="62" spans="1:6">
      <c r="A62" s="11">
        <v>2019</v>
      </c>
      <c r="B62" s="11" t="s">
        <v>13</v>
      </c>
      <c r="C62" s="11" t="s">
        <v>113</v>
      </c>
      <c r="D62" s="11" t="s">
        <v>115</v>
      </c>
      <c r="E62" s="12">
        <v>378</v>
      </c>
      <c r="F62" s="6"/>
    </row>
    <row r="63" spans="1:6">
      <c r="A63" s="11">
        <v>2020</v>
      </c>
      <c r="B63" s="11" t="s">
        <v>13</v>
      </c>
      <c r="C63" s="11" t="s">
        <v>113</v>
      </c>
      <c r="D63" s="11" t="s">
        <v>115</v>
      </c>
      <c r="E63" s="12">
        <v>422</v>
      </c>
      <c r="F63" s="6"/>
    </row>
    <row r="64" spans="1:6">
      <c r="A64" s="11">
        <v>2021</v>
      </c>
      <c r="B64" s="11" t="s">
        <v>13</v>
      </c>
      <c r="C64" s="11" t="s">
        <v>113</v>
      </c>
      <c r="D64" s="11" t="s">
        <v>115</v>
      </c>
      <c r="E64" s="12">
        <v>605</v>
      </c>
      <c r="F64" s="6"/>
    </row>
    <row r="65" spans="1:6">
      <c r="A65" s="11">
        <v>2022</v>
      </c>
      <c r="B65" s="11" t="s">
        <v>13</v>
      </c>
      <c r="C65" s="11" t="s">
        <v>113</v>
      </c>
      <c r="D65" s="11" t="s">
        <v>115</v>
      </c>
      <c r="E65" s="12">
        <v>461</v>
      </c>
      <c r="F65" s="6"/>
    </row>
    <row r="66" spans="1:6">
      <c r="A66" s="11">
        <v>2023</v>
      </c>
      <c r="B66" s="11" t="s">
        <v>13</v>
      </c>
      <c r="C66" s="11" t="s">
        <v>113</v>
      </c>
      <c r="D66" s="11" t="s">
        <v>115</v>
      </c>
      <c r="E66" s="12">
        <v>297</v>
      </c>
      <c r="F66" s="6"/>
    </row>
    <row r="67" spans="1:6">
      <c r="A67" s="11">
        <v>2024</v>
      </c>
      <c r="B67" s="11" t="s">
        <v>13</v>
      </c>
      <c r="C67" s="11" t="s">
        <v>113</v>
      </c>
      <c r="D67" s="11" t="s">
        <v>115</v>
      </c>
      <c r="E67" s="12">
        <v>191</v>
      </c>
      <c r="F67" s="6"/>
    </row>
    <row r="68" spans="1:6">
      <c r="A68" s="11">
        <v>2019</v>
      </c>
      <c r="B68" s="11" t="s">
        <v>14</v>
      </c>
      <c r="C68" s="11" t="s">
        <v>113</v>
      </c>
      <c r="D68" s="11" t="s">
        <v>115</v>
      </c>
      <c r="E68" s="12">
        <f>E44+E50+E56+E62</f>
        <v>1373</v>
      </c>
      <c r="F68" s="6"/>
    </row>
    <row r="69" spans="1:6">
      <c r="A69" s="11">
        <v>2020</v>
      </c>
      <c r="B69" s="11" t="s">
        <v>14</v>
      </c>
      <c r="C69" s="11" t="s">
        <v>113</v>
      </c>
      <c r="D69" s="11" t="s">
        <v>115</v>
      </c>
      <c r="E69" s="12">
        <f t="shared" ref="E69:E73" si="1">E45+E51+E57+E63</f>
        <v>1445</v>
      </c>
      <c r="F69" s="6"/>
    </row>
    <row r="70" spans="1:6">
      <c r="A70" s="11">
        <v>2021</v>
      </c>
      <c r="B70" s="11" t="s">
        <v>14</v>
      </c>
      <c r="C70" s="11" t="s">
        <v>113</v>
      </c>
      <c r="D70" s="11" t="s">
        <v>115</v>
      </c>
      <c r="E70" s="12">
        <f t="shared" si="1"/>
        <v>1919</v>
      </c>
      <c r="F70" s="6"/>
    </row>
    <row r="71" spans="1:6">
      <c r="A71" s="11">
        <v>2022</v>
      </c>
      <c r="B71" s="11" t="s">
        <v>14</v>
      </c>
      <c r="C71" s="11" t="s">
        <v>113</v>
      </c>
      <c r="D71" s="11" t="s">
        <v>115</v>
      </c>
      <c r="E71" s="12">
        <f t="shared" si="1"/>
        <v>1549</v>
      </c>
      <c r="F71" s="6"/>
    </row>
    <row r="72" spans="1:6">
      <c r="A72" s="11">
        <v>2023</v>
      </c>
      <c r="B72" s="11" t="s">
        <v>14</v>
      </c>
      <c r="C72" s="11" t="s">
        <v>113</v>
      </c>
      <c r="D72" s="11" t="s">
        <v>115</v>
      </c>
      <c r="E72" s="12">
        <f t="shared" si="1"/>
        <v>928</v>
      </c>
      <c r="F72" s="6"/>
    </row>
    <row r="73" spans="1:6">
      <c r="A73" s="11">
        <v>2024</v>
      </c>
      <c r="B73" s="11" t="s">
        <v>14</v>
      </c>
      <c r="C73" s="11" t="s">
        <v>113</v>
      </c>
      <c r="D73" s="11" t="s">
        <v>115</v>
      </c>
      <c r="E73" s="12">
        <f t="shared" si="1"/>
        <v>663</v>
      </c>
      <c r="F73" s="6"/>
    </row>
    <row r="74" spans="1:6">
      <c r="A74" s="11">
        <v>2019</v>
      </c>
      <c r="B74" s="11" t="s">
        <v>15</v>
      </c>
      <c r="C74" s="11" t="s">
        <v>113</v>
      </c>
      <c r="D74" s="11" t="s">
        <v>115</v>
      </c>
      <c r="E74" s="12">
        <v>7640</v>
      </c>
      <c r="F74" s="6"/>
    </row>
    <row r="75" spans="1:6">
      <c r="A75" s="11">
        <v>2020</v>
      </c>
      <c r="B75" s="11" t="s">
        <v>15</v>
      </c>
      <c r="C75" s="11" t="s">
        <v>113</v>
      </c>
      <c r="D75" s="11" t="s">
        <v>115</v>
      </c>
      <c r="E75" s="12">
        <v>8204</v>
      </c>
      <c r="F75" s="6"/>
    </row>
    <row r="76" spans="1:6">
      <c r="A76" s="11">
        <v>2021</v>
      </c>
      <c r="B76" s="11" t="s">
        <v>15</v>
      </c>
      <c r="C76" s="11" t="s">
        <v>113</v>
      </c>
      <c r="D76" s="11" t="s">
        <v>115</v>
      </c>
      <c r="E76" s="12">
        <v>8988</v>
      </c>
      <c r="F76" s="6"/>
    </row>
    <row r="77" spans="1:6">
      <c r="A77" s="11">
        <v>2022</v>
      </c>
      <c r="B77" s="11" t="s">
        <v>15</v>
      </c>
      <c r="C77" s="11" t="s">
        <v>113</v>
      </c>
      <c r="D77" s="11" t="s">
        <v>115</v>
      </c>
      <c r="E77" s="12">
        <v>7683</v>
      </c>
      <c r="F77" s="6"/>
    </row>
    <row r="78" spans="1:6">
      <c r="A78" s="11">
        <v>2023</v>
      </c>
      <c r="B78" s="11" t="s">
        <v>15</v>
      </c>
      <c r="C78" s="11" t="s">
        <v>113</v>
      </c>
      <c r="D78" s="11" t="s">
        <v>115</v>
      </c>
      <c r="E78" s="12">
        <v>5716</v>
      </c>
      <c r="F78" s="6"/>
    </row>
    <row r="79" spans="1:6">
      <c r="A79" s="11">
        <v>2024</v>
      </c>
      <c r="B79" s="11" t="s">
        <v>15</v>
      </c>
      <c r="C79" s="11" t="s">
        <v>113</v>
      </c>
      <c r="D79" s="11" t="s">
        <v>115</v>
      </c>
      <c r="E79" s="12">
        <v>3921</v>
      </c>
      <c r="F79" s="6"/>
    </row>
    <row r="80" spans="1:6">
      <c r="A80" s="11">
        <v>2019</v>
      </c>
      <c r="B80" s="11" t="s">
        <v>16</v>
      </c>
      <c r="C80" s="11" t="s">
        <v>113</v>
      </c>
      <c r="D80" s="11" t="s">
        <v>115</v>
      </c>
      <c r="E80" s="12">
        <v>25195</v>
      </c>
      <c r="F80" s="6"/>
    </row>
    <row r="81" spans="1:6">
      <c r="A81" s="11">
        <v>2020</v>
      </c>
      <c r="B81" s="11" t="s">
        <v>16</v>
      </c>
      <c r="C81" s="11" t="s">
        <v>113</v>
      </c>
      <c r="D81" s="11" t="s">
        <v>115</v>
      </c>
      <c r="E81" s="12">
        <v>27434</v>
      </c>
      <c r="F81" s="6"/>
    </row>
    <row r="82" spans="1:6">
      <c r="A82" s="11">
        <v>2021</v>
      </c>
      <c r="B82" s="11" t="s">
        <v>16</v>
      </c>
      <c r="C82" s="11" t="s">
        <v>113</v>
      </c>
      <c r="D82" s="11" t="s">
        <v>115</v>
      </c>
      <c r="E82" s="12">
        <v>31003</v>
      </c>
      <c r="F82" s="6"/>
    </row>
    <row r="83" spans="1:6">
      <c r="A83" s="11">
        <v>2022</v>
      </c>
      <c r="B83" s="11" t="s">
        <v>16</v>
      </c>
      <c r="C83" s="11" t="s">
        <v>113</v>
      </c>
      <c r="D83" s="11" t="s">
        <v>115</v>
      </c>
      <c r="E83" s="12">
        <v>25189</v>
      </c>
      <c r="F83" s="6"/>
    </row>
    <row r="84" spans="1:6">
      <c r="A84" s="11">
        <v>2023</v>
      </c>
      <c r="B84" s="11" t="s">
        <v>16</v>
      </c>
      <c r="C84" s="11" t="s">
        <v>113</v>
      </c>
      <c r="D84" s="11" t="s">
        <v>115</v>
      </c>
      <c r="E84" s="12">
        <v>15205</v>
      </c>
      <c r="F84" s="6"/>
    </row>
    <row r="85" spans="1:6">
      <c r="A85" s="11">
        <v>2024</v>
      </c>
      <c r="B85" s="11" t="s">
        <v>16</v>
      </c>
      <c r="C85" s="11" t="s">
        <v>113</v>
      </c>
      <c r="D85" s="11" t="s">
        <v>115</v>
      </c>
      <c r="E85" s="12">
        <v>11426</v>
      </c>
      <c r="F85" s="6"/>
    </row>
    <row r="86" spans="1:6">
      <c r="A86" s="11">
        <v>2019</v>
      </c>
      <c r="B86" s="11" t="s">
        <v>2</v>
      </c>
      <c r="C86" s="11" t="s">
        <v>113</v>
      </c>
      <c r="D86" s="11" t="s">
        <v>116</v>
      </c>
      <c r="E86" s="12">
        <v>90</v>
      </c>
      <c r="F86" s="6"/>
    </row>
    <row r="87" spans="1:6">
      <c r="A87" s="11">
        <v>2020</v>
      </c>
      <c r="B87" s="11" t="s">
        <v>2</v>
      </c>
      <c r="C87" s="11" t="s">
        <v>113</v>
      </c>
      <c r="D87" s="11" t="s">
        <v>116</v>
      </c>
      <c r="E87" s="12">
        <v>81</v>
      </c>
      <c r="F87" s="6"/>
    </row>
    <row r="88" spans="1:6">
      <c r="A88" s="11">
        <v>2021</v>
      </c>
      <c r="B88" s="11" t="s">
        <v>2</v>
      </c>
      <c r="C88" s="11" t="s">
        <v>113</v>
      </c>
      <c r="D88" s="11" t="s">
        <v>116</v>
      </c>
      <c r="E88" s="12">
        <v>69</v>
      </c>
      <c r="F88" s="6"/>
    </row>
    <row r="89" spans="1:6">
      <c r="A89" s="11">
        <v>2022</v>
      </c>
      <c r="B89" s="11" t="s">
        <v>2</v>
      </c>
      <c r="C89" s="11" t="s">
        <v>113</v>
      </c>
      <c r="D89" s="11" t="s">
        <v>116</v>
      </c>
      <c r="E89" s="12">
        <v>64</v>
      </c>
      <c r="F89" s="6"/>
    </row>
    <row r="90" spans="1:6">
      <c r="A90" s="11">
        <v>2023</v>
      </c>
      <c r="B90" s="11" t="s">
        <v>2</v>
      </c>
      <c r="C90" s="11" t="s">
        <v>113</v>
      </c>
      <c r="D90" s="11" t="s">
        <v>116</v>
      </c>
      <c r="E90" s="12">
        <v>63</v>
      </c>
      <c r="F90" s="6"/>
    </row>
    <row r="91" spans="1:6">
      <c r="A91" s="11">
        <v>2024</v>
      </c>
      <c r="B91" s="11" t="s">
        <v>2</v>
      </c>
      <c r="C91" s="11" t="s">
        <v>113</v>
      </c>
      <c r="D91" s="11" t="s">
        <v>116</v>
      </c>
      <c r="E91" s="12">
        <v>46</v>
      </c>
      <c r="F91" s="6"/>
    </row>
    <row r="92" spans="1:6">
      <c r="A92" s="11">
        <v>2019</v>
      </c>
      <c r="B92" s="11" t="s">
        <v>11</v>
      </c>
      <c r="C92" s="11" t="s">
        <v>113</v>
      </c>
      <c r="D92" s="11" t="s">
        <v>116</v>
      </c>
      <c r="E92" s="12">
        <v>38</v>
      </c>
      <c r="F92" s="6"/>
    </row>
    <row r="93" spans="1:6">
      <c r="A93" s="11">
        <v>2020</v>
      </c>
      <c r="B93" s="11" t="s">
        <v>11</v>
      </c>
      <c r="C93" s="11" t="s">
        <v>113</v>
      </c>
      <c r="D93" s="11" t="s">
        <v>116</v>
      </c>
      <c r="E93" s="12">
        <v>107</v>
      </c>
      <c r="F93" s="6"/>
    </row>
    <row r="94" spans="1:6">
      <c r="A94" s="11">
        <v>2021</v>
      </c>
      <c r="B94" s="11" t="s">
        <v>11</v>
      </c>
      <c r="C94" s="11" t="s">
        <v>113</v>
      </c>
      <c r="D94" s="11" t="s">
        <v>116</v>
      </c>
      <c r="E94" s="12">
        <v>60</v>
      </c>
      <c r="F94" s="6"/>
    </row>
    <row r="95" spans="1:6">
      <c r="A95" s="11">
        <v>2022</v>
      </c>
      <c r="B95" s="11" t="s">
        <v>11</v>
      </c>
      <c r="C95" s="11" t="s">
        <v>113</v>
      </c>
      <c r="D95" s="11" t="s">
        <v>116</v>
      </c>
      <c r="E95" s="12">
        <v>45</v>
      </c>
      <c r="F95" s="6"/>
    </row>
    <row r="96" spans="1:6">
      <c r="A96" s="11">
        <v>2023</v>
      </c>
      <c r="B96" s="11" t="s">
        <v>11</v>
      </c>
      <c r="C96" s="11" t="s">
        <v>113</v>
      </c>
      <c r="D96" s="11" t="s">
        <v>116</v>
      </c>
      <c r="E96" s="12">
        <v>28</v>
      </c>
      <c r="F96" s="6"/>
    </row>
    <row r="97" spans="1:6">
      <c r="A97" s="11">
        <v>2024</v>
      </c>
      <c r="B97" s="11" t="s">
        <v>11</v>
      </c>
      <c r="C97" s="11" t="s">
        <v>113</v>
      </c>
      <c r="D97" s="11" t="s">
        <v>116</v>
      </c>
      <c r="E97" s="12">
        <v>38</v>
      </c>
      <c r="F97" s="6"/>
    </row>
    <row r="98" spans="1:6">
      <c r="A98" s="11">
        <v>2019</v>
      </c>
      <c r="B98" s="11" t="s">
        <v>12</v>
      </c>
      <c r="C98" s="11" t="s">
        <v>113</v>
      </c>
      <c r="D98" s="11" t="s">
        <v>116</v>
      </c>
      <c r="E98" s="12">
        <v>44</v>
      </c>
      <c r="F98" s="6"/>
    </row>
    <row r="99" spans="1:6">
      <c r="A99" s="11">
        <v>2020</v>
      </c>
      <c r="B99" s="11" t="s">
        <v>12</v>
      </c>
      <c r="C99" s="11" t="s">
        <v>113</v>
      </c>
      <c r="D99" s="11" t="s">
        <v>116</v>
      </c>
      <c r="E99" s="12">
        <v>41</v>
      </c>
      <c r="F99" s="6"/>
    </row>
    <row r="100" spans="1:6">
      <c r="A100" s="11">
        <v>2021</v>
      </c>
      <c r="B100" s="11" t="s">
        <v>12</v>
      </c>
      <c r="C100" s="11" t="s">
        <v>113</v>
      </c>
      <c r="D100" s="11" t="s">
        <v>116</v>
      </c>
      <c r="E100" s="12">
        <v>46</v>
      </c>
      <c r="F100" s="6"/>
    </row>
    <row r="101" spans="1:6">
      <c r="A101" s="11">
        <v>2022</v>
      </c>
      <c r="B101" s="11" t="s">
        <v>12</v>
      </c>
      <c r="C101" s="11" t="s">
        <v>113</v>
      </c>
      <c r="D101" s="11" t="s">
        <v>116</v>
      </c>
      <c r="E101" s="12">
        <v>29</v>
      </c>
      <c r="F101" s="6"/>
    </row>
    <row r="102" spans="1:6">
      <c r="A102" s="11">
        <v>2023</v>
      </c>
      <c r="B102" s="11" t="s">
        <v>12</v>
      </c>
      <c r="C102" s="11" t="s">
        <v>113</v>
      </c>
      <c r="D102" s="11" t="s">
        <v>116</v>
      </c>
      <c r="E102" s="12">
        <v>32</v>
      </c>
      <c r="F102" s="6"/>
    </row>
    <row r="103" spans="1:6">
      <c r="A103" s="11">
        <v>2024</v>
      </c>
      <c r="B103" s="11" t="s">
        <v>12</v>
      </c>
      <c r="C103" s="11" t="s">
        <v>113</v>
      </c>
      <c r="D103" s="11" t="s">
        <v>116</v>
      </c>
      <c r="E103" s="12">
        <v>34</v>
      </c>
      <c r="F103" s="6"/>
    </row>
    <row r="104" spans="1:6">
      <c r="A104" s="11">
        <v>2019</v>
      </c>
      <c r="B104" s="11" t="s">
        <v>13</v>
      </c>
      <c r="C104" s="11" t="s">
        <v>113</v>
      </c>
      <c r="D104" s="11" t="s">
        <v>116</v>
      </c>
      <c r="E104" s="12">
        <v>52</v>
      </c>
      <c r="F104" s="6"/>
    </row>
    <row r="105" spans="1:6">
      <c r="A105" s="11">
        <v>2020</v>
      </c>
      <c r="B105" s="11" t="s">
        <v>13</v>
      </c>
      <c r="C105" s="11" t="s">
        <v>113</v>
      </c>
      <c r="D105" s="11" t="s">
        <v>116</v>
      </c>
      <c r="E105" s="12">
        <v>59</v>
      </c>
      <c r="F105" s="6"/>
    </row>
    <row r="106" spans="1:6">
      <c r="A106" s="11">
        <v>2021</v>
      </c>
      <c r="B106" s="11" t="s">
        <v>13</v>
      </c>
      <c r="C106" s="11" t="s">
        <v>113</v>
      </c>
      <c r="D106" s="11" t="s">
        <v>116</v>
      </c>
      <c r="E106" s="12">
        <v>82</v>
      </c>
      <c r="F106" s="6"/>
    </row>
    <row r="107" spans="1:6">
      <c r="A107" s="11">
        <v>2022</v>
      </c>
      <c r="B107" s="11" t="s">
        <v>13</v>
      </c>
      <c r="C107" s="11" t="s">
        <v>113</v>
      </c>
      <c r="D107" s="11" t="s">
        <v>116</v>
      </c>
      <c r="E107" s="12">
        <v>64</v>
      </c>
      <c r="F107" s="6"/>
    </row>
    <row r="108" spans="1:6">
      <c r="A108" s="11">
        <v>2023</v>
      </c>
      <c r="B108" s="11" t="s">
        <v>13</v>
      </c>
      <c r="C108" s="11" t="s">
        <v>113</v>
      </c>
      <c r="D108" s="11" t="s">
        <v>116</v>
      </c>
      <c r="E108" s="12">
        <v>32</v>
      </c>
      <c r="F108" s="6"/>
    </row>
    <row r="109" spans="1:6">
      <c r="A109" s="11">
        <v>2024</v>
      </c>
      <c r="B109" s="11" t="s">
        <v>13</v>
      </c>
      <c r="C109" s="11" t="s">
        <v>113</v>
      </c>
      <c r="D109" s="11" t="s">
        <v>116</v>
      </c>
      <c r="E109" s="12">
        <v>43</v>
      </c>
      <c r="F109" s="6"/>
    </row>
    <row r="110" spans="1:6">
      <c r="A110" s="11">
        <v>2019</v>
      </c>
      <c r="B110" s="11" t="s">
        <v>14</v>
      </c>
      <c r="C110" s="11" t="s">
        <v>113</v>
      </c>
      <c r="D110" s="11" t="s">
        <v>116</v>
      </c>
      <c r="E110" s="12">
        <f>E86+E92+E98+E104</f>
        <v>224</v>
      </c>
      <c r="F110" s="6"/>
    </row>
    <row r="111" spans="1:6">
      <c r="A111" s="11">
        <v>2020</v>
      </c>
      <c r="B111" s="11" t="s">
        <v>14</v>
      </c>
      <c r="C111" s="11" t="s">
        <v>113</v>
      </c>
      <c r="D111" s="11" t="s">
        <v>116</v>
      </c>
      <c r="E111" s="12">
        <f t="shared" ref="E111:E115" si="2">E87+E93+E99+E105</f>
        <v>288</v>
      </c>
      <c r="F111" s="6"/>
    </row>
    <row r="112" spans="1:6">
      <c r="A112" s="11">
        <v>2021</v>
      </c>
      <c r="B112" s="11" t="s">
        <v>14</v>
      </c>
      <c r="C112" s="11" t="s">
        <v>113</v>
      </c>
      <c r="D112" s="11" t="s">
        <v>116</v>
      </c>
      <c r="E112" s="12">
        <f t="shared" si="2"/>
        <v>257</v>
      </c>
      <c r="F112" s="6"/>
    </row>
    <row r="113" spans="1:6">
      <c r="A113" s="11">
        <v>2022</v>
      </c>
      <c r="B113" s="11" t="s">
        <v>14</v>
      </c>
      <c r="C113" s="11" t="s">
        <v>113</v>
      </c>
      <c r="D113" s="11" t="s">
        <v>116</v>
      </c>
      <c r="E113" s="12">
        <f t="shared" si="2"/>
        <v>202</v>
      </c>
      <c r="F113" s="6"/>
    </row>
    <row r="114" spans="1:6">
      <c r="A114" s="11">
        <v>2023</v>
      </c>
      <c r="B114" s="11" t="s">
        <v>14</v>
      </c>
      <c r="C114" s="11" t="s">
        <v>113</v>
      </c>
      <c r="D114" s="11" t="s">
        <v>116</v>
      </c>
      <c r="E114" s="12">
        <f t="shared" si="2"/>
        <v>155</v>
      </c>
      <c r="F114" s="6"/>
    </row>
    <row r="115" spans="1:6">
      <c r="A115" s="11">
        <v>2024</v>
      </c>
      <c r="B115" s="11" t="s">
        <v>14</v>
      </c>
      <c r="C115" s="11" t="s">
        <v>113</v>
      </c>
      <c r="D115" s="11" t="s">
        <v>116</v>
      </c>
      <c r="E115" s="12">
        <f t="shared" si="2"/>
        <v>161</v>
      </c>
      <c r="F115" s="6"/>
    </row>
    <row r="116" spans="1:6">
      <c r="A116" s="11">
        <v>2019</v>
      </c>
      <c r="B116" s="11" t="s">
        <v>15</v>
      </c>
      <c r="C116" s="11" t="s">
        <v>113</v>
      </c>
      <c r="D116" s="11" t="s">
        <v>116</v>
      </c>
      <c r="E116" s="12">
        <v>1756</v>
      </c>
      <c r="F116" s="6"/>
    </row>
    <row r="117" spans="1:6">
      <c r="A117" s="11">
        <v>2020</v>
      </c>
      <c r="B117" s="11" t="s">
        <v>15</v>
      </c>
      <c r="C117" s="11" t="s">
        <v>113</v>
      </c>
      <c r="D117" s="11" t="s">
        <v>116</v>
      </c>
      <c r="E117" s="12">
        <v>1777</v>
      </c>
      <c r="F117" s="6"/>
    </row>
    <row r="118" spans="1:6">
      <c r="A118" s="11">
        <v>2021</v>
      </c>
      <c r="B118" s="11" t="s">
        <v>15</v>
      </c>
      <c r="C118" s="11" t="s">
        <v>113</v>
      </c>
      <c r="D118" s="11" t="s">
        <v>116</v>
      </c>
      <c r="E118" s="12">
        <v>1627</v>
      </c>
      <c r="F118" s="6"/>
    </row>
    <row r="119" spans="1:6">
      <c r="A119" s="11">
        <v>2022</v>
      </c>
      <c r="B119" s="11" t="s">
        <v>15</v>
      </c>
      <c r="C119" s="11" t="s">
        <v>113</v>
      </c>
      <c r="D119" s="11" t="s">
        <v>116</v>
      </c>
      <c r="E119" s="12">
        <v>1552</v>
      </c>
      <c r="F119" s="6"/>
    </row>
    <row r="120" spans="1:6">
      <c r="A120" s="11">
        <v>2023</v>
      </c>
      <c r="B120" s="11" t="s">
        <v>15</v>
      </c>
      <c r="C120" s="11" t="s">
        <v>113</v>
      </c>
      <c r="D120" s="11" t="s">
        <v>116</v>
      </c>
      <c r="E120" s="12">
        <v>1387</v>
      </c>
      <c r="F120" s="6"/>
    </row>
    <row r="121" spans="1:6">
      <c r="A121" s="11">
        <v>2024</v>
      </c>
      <c r="B121" s="11" t="s">
        <v>15</v>
      </c>
      <c r="C121" s="11" t="s">
        <v>113</v>
      </c>
      <c r="D121" s="11" t="s">
        <v>116</v>
      </c>
      <c r="E121" s="12">
        <v>1171</v>
      </c>
      <c r="F121" s="6"/>
    </row>
    <row r="122" spans="1:6">
      <c r="A122" s="11">
        <v>2019</v>
      </c>
      <c r="B122" s="11" t="s">
        <v>16</v>
      </c>
      <c r="C122" s="11" t="s">
        <v>113</v>
      </c>
      <c r="D122" s="11" t="s">
        <v>116</v>
      </c>
      <c r="E122" s="12">
        <v>3912</v>
      </c>
      <c r="F122" s="6"/>
    </row>
    <row r="123" spans="1:6">
      <c r="A123" s="11">
        <v>2020</v>
      </c>
      <c r="B123" s="11" t="s">
        <v>16</v>
      </c>
      <c r="C123" s="11" t="s">
        <v>113</v>
      </c>
      <c r="D123" s="11" t="s">
        <v>116</v>
      </c>
      <c r="E123" s="12">
        <v>3838</v>
      </c>
      <c r="F123" s="6"/>
    </row>
    <row r="124" spans="1:6">
      <c r="A124" s="11">
        <v>2021</v>
      </c>
      <c r="B124" s="11" t="s">
        <v>16</v>
      </c>
      <c r="C124" s="11" t="s">
        <v>113</v>
      </c>
      <c r="D124" s="11" t="s">
        <v>116</v>
      </c>
      <c r="E124" s="12">
        <v>4002</v>
      </c>
      <c r="F124" s="6"/>
    </row>
    <row r="125" spans="1:6">
      <c r="A125" s="11">
        <v>2022</v>
      </c>
      <c r="B125" s="11" t="s">
        <v>16</v>
      </c>
      <c r="C125" s="11" t="s">
        <v>113</v>
      </c>
      <c r="D125" s="11" t="s">
        <v>116</v>
      </c>
      <c r="E125" s="12">
        <v>4032</v>
      </c>
      <c r="F125" s="6"/>
    </row>
    <row r="126" spans="1:6">
      <c r="A126" s="11">
        <v>2023</v>
      </c>
      <c r="B126" s="11" t="s">
        <v>16</v>
      </c>
      <c r="C126" s="11" t="s">
        <v>113</v>
      </c>
      <c r="D126" s="11" t="s">
        <v>116</v>
      </c>
      <c r="E126" s="12">
        <v>3053</v>
      </c>
      <c r="F126" s="6"/>
    </row>
    <row r="127" spans="1:6">
      <c r="A127" s="11">
        <v>2024</v>
      </c>
      <c r="B127" s="11" t="s">
        <v>16</v>
      </c>
      <c r="C127" s="11" t="s">
        <v>113</v>
      </c>
      <c r="D127" s="11" t="s">
        <v>116</v>
      </c>
      <c r="E127" s="12">
        <v>2467</v>
      </c>
      <c r="F127" s="6"/>
    </row>
    <row r="128" spans="1:6">
      <c r="A128" s="11">
        <v>2019</v>
      </c>
      <c r="B128" s="11" t="s">
        <v>2</v>
      </c>
      <c r="C128" s="11" t="s">
        <v>113</v>
      </c>
      <c r="D128" s="11" t="s">
        <v>117</v>
      </c>
      <c r="E128" s="12">
        <v>37</v>
      </c>
      <c r="F128" s="6"/>
    </row>
    <row r="129" spans="1:6">
      <c r="A129" s="11">
        <v>2020</v>
      </c>
      <c r="B129" s="11" t="s">
        <v>2</v>
      </c>
      <c r="C129" s="11" t="s">
        <v>113</v>
      </c>
      <c r="D129" s="11" t="s">
        <v>117</v>
      </c>
      <c r="E129" s="12">
        <v>28</v>
      </c>
      <c r="F129" s="6"/>
    </row>
    <row r="130" spans="1:6">
      <c r="A130" s="11">
        <v>2021</v>
      </c>
      <c r="B130" s="11" t="s">
        <v>2</v>
      </c>
      <c r="C130" s="11" t="s">
        <v>113</v>
      </c>
      <c r="D130" s="11" t="s">
        <v>117</v>
      </c>
      <c r="E130" s="12">
        <v>17</v>
      </c>
      <c r="F130" s="6"/>
    </row>
    <row r="131" spans="1:6">
      <c r="A131" s="11">
        <v>2022</v>
      </c>
      <c r="B131" s="11" t="s">
        <v>2</v>
      </c>
      <c r="C131" s="11" t="s">
        <v>113</v>
      </c>
      <c r="D131" s="11" t="s">
        <v>117</v>
      </c>
      <c r="E131" s="12">
        <v>26</v>
      </c>
      <c r="F131" s="6"/>
    </row>
    <row r="132" spans="1:6">
      <c r="A132" s="11">
        <v>2023</v>
      </c>
      <c r="B132" s="11" t="s">
        <v>2</v>
      </c>
      <c r="C132" s="11" t="s">
        <v>113</v>
      </c>
      <c r="D132" s="11" t="s">
        <v>117</v>
      </c>
      <c r="E132" s="12">
        <v>27</v>
      </c>
      <c r="F132" s="6"/>
    </row>
    <row r="133" spans="1:6">
      <c r="A133" s="11">
        <v>2024</v>
      </c>
      <c r="B133" s="11" t="s">
        <v>2</v>
      </c>
      <c r="C133" s="11" t="s">
        <v>113</v>
      </c>
      <c r="D133" s="11" t="s">
        <v>117</v>
      </c>
      <c r="E133" s="12">
        <v>13</v>
      </c>
      <c r="F133" s="6"/>
    </row>
    <row r="134" spans="1:6">
      <c r="A134" s="11">
        <v>2019</v>
      </c>
      <c r="B134" s="11" t="s">
        <v>11</v>
      </c>
      <c r="C134" s="11" t="s">
        <v>113</v>
      </c>
      <c r="D134" s="11" t="s">
        <v>117</v>
      </c>
      <c r="E134" s="12">
        <v>106</v>
      </c>
      <c r="F134" s="6"/>
    </row>
    <row r="135" spans="1:6">
      <c r="A135" s="11">
        <v>2020</v>
      </c>
      <c r="B135" s="11" t="s">
        <v>11</v>
      </c>
      <c r="C135" s="11" t="s">
        <v>113</v>
      </c>
      <c r="D135" s="11" t="s">
        <v>117</v>
      </c>
      <c r="E135" s="12">
        <v>123</v>
      </c>
      <c r="F135" s="6"/>
    </row>
    <row r="136" spans="1:6">
      <c r="A136" s="11">
        <v>2021</v>
      </c>
      <c r="B136" s="11" t="s">
        <v>11</v>
      </c>
      <c r="C136" s="11" t="s">
        <v>113</v>
      </c>
      <c r="D136" s="11" t="s">
        <v>117</v>
      </c>
      <c r="E136" s="12">
        <v>105</v>
      </c>
      <c r="F136" s="6"/>
    </row>
    <row r="137" spans="1:6">
      <c r="A137" s="11">
        <v>2022</v>
      </c>
      <c r="B137" s="11" t="s">
        <v>11</v>
      </c>
      <c r="C137" s="11" t="s">
        <v>113</v>
      </c>
      <c r="D137" s="11" t="s">
        <v>117</v>
      </c>
      <c r="E137" s="12">
        <v>105</v>
      </c>
      <c r="F137" s="6"/>
    </row>
    <row r="138" spans="1:6">
      <c r="A138" s="11">
        <v>2023</v>
      </c>
      <c r="B138" s="11" t="s">
        <v>11</v>
      </c>
      <c r="C138" s="11" t="s">
        <v>113</v>
      </c>
      <c r="D138" s="11" t="s">
        <v>117</v>
      </c>
      <c r="E138" s="12">
        <v>97</v>
      </c>
      <c r="F138" s="6"/>
    </row>
    <row r="139" spans="1:6">
      <c r="A139" s="11">
        <v>2024</v>
      </c>
      <c r="B139" s="11" t="s">
        <v>11</v>
      </c>
      <c r="C139" s="11" t="s">
        <v>113</v>
      </c>
      <c r="D139" s="11" t="s">
        <v>117</v>
      </c>
      <c r="E139" s="12">
        <v>97</v>
      </c>
      <c r="F139" s="6"/>
    </row>
    <row r="140" spans="1:6">
      <c r="A140" s="11">
        <v>2019</v>
      </c>
      <c r="B140" s="11" t="s">
        <v>12</v>
      </c>
      <c r="C140" s="11" t="s">
        <v>113</v>
      </c>
      <c r="D140" s="11" t="s">
        <v>117</v>
      </c>
      <c r="E140" s="12">
        <v>67</v>
      </c>
      <c r="F140" s="6"/>
    </row>
    <row r="141" spans="1:6">
      <c r="A141" s="11">
        <v>2020</v>
      </c>
      <c r="B141" s="11" t="s">
        <v>12</v>
      </c>
      <c r="C141" s="11" t="s">
        <v>113</v>
      </c>
      <c r="D141" s="11" t="s">
        <v>117</v>
      </c>
      <c r="E141" s="12">
        <v>90</v>
      </c>
      <c r="F141" s="6"/>
    </row>
    <row r="142" spans="1:6">
      <c r="A142" s="11">
        <v>2021</v>
      </c>
      <c r="B142" s="11" t="s">
        <v>12</v>
      </c>
      <c r="C142" s="11" t="s">
        <v>113</v>
      </c>
      <c r="D142" s="11" t="s">
        <v>117</v>
      </c>
      <c r="E142" s="12">
        <v>77</v>
      </c>
      <c r="F142" s="6"/>
    </row>
    <row r="143" spans="1:6">
      <c r="A143" s="11">
        <v>2022</v>
      </c>
      <c r="B143" s="11" t="s">
        <v>12</v>
      </c>
      <c r="C143" s="11" t="s">
        <v>113</v>
      </c>
      <c r="D143" s="11" t="s">
        <v>117</v>
      </c>
      <c r="E143" s="12">
        <v>80</v>
      </c>
      <c r="F143" s="6"/>
    </row>
    <row r="144" spans="1:6">
      <c r="A144" s="11">
        <v>2023</v>
      </c>
      <c r="B144" s="11" t="s">
        <v>12</v>
      </c>
      <c r="C144" s="11" t="s">
        <v>113</v>
      </c>
      <c r="D144" s="11" t="s">
        <v>117</v>
      </c>
      <c r="E144" s="12">
        <v>79</v>
      </c>
      <c r="F144" s="6"/>
    </row>
    <row r="145" spans="1:6">
      <c r="A145" s="11">
        <v>2024</v>
      </c>
      <c r="B145" s="11" t="s">
        <v>12</v>
      </c>
      <c r="C145" s="11" t="s">
        <v>113</v>
      </c>
      <c r="D145" s="11" t="s">
        <v>117</v>
      </c>
      <c r="E145" s="12">
        <v>83</v>
      </c>
      <c r="F145" s="6"/>
    </row>
    <row r="146" spans="1:6">
      <c r="A146" s="11">
        <v>2019</v>
      </c>
      <c r="B146" s="11" t="s">
        <v>13</v>
      </c>
      <c r="C146" s="11" t="s">
        <v>113</v>
      </c>
      <c r="D146" s="11" t="s">
        <v>117</v>
      </c>
      <c r="E146" s="12">
        <v>120</v>
      </c>
      <c r="F146" s="6"/>
    </row>
    <row r="147" spans="1:6">
      <c r="A147" s="11">
        <v>2020</v>
      </c>
      <c r="B147" s="11" t="s">
        <v>13</v>
      </c>
      <c r="C147" s="11" t="s">
        <v>113</v>
      </c>
      <c r="D147" s="11" t="s">
        <v>117</v>
      </c>
      <c r="E147" s="12">
        <v>115</v>
      </c>
      <c r="F147" s="6"/>
    </row>
    <row r="148" spans="1:6">
      <c r="A148" s="11">
        <v>2021</v>
      </c>
      <c r="B148" s="11" t="s">
        <v>13</v>
      </c>
      <c r="C148" s="11" t="s">
        <v>113</v>
      </c>
      <c r="D148" s="11" t="s">
        <v>117</v>
      </c>
      <c r="E148" s="12">
        <v>109</v>
      </c>
      <c r="F148" s="6"/>
    </row>
    <row r="149" spans="1:6">
      <c r="A149" s="11">
        <v>2022</v>
      </c>
      <c r="B149" s="11" t="s">
        <v>13</v>
      </c>
      <c r="C149" s="11" t="s">
        <v>113</v>
      </c>
      <c r="D149" s="11" t="s">
        <v>117</v>
      </c>
      <c r="E149" s="12">
        <v>103</v>
      </c>
      <c r="F149" s="6"/>
    </row>
    <row r="150" spans="1:6">
      <c r="A150" s="11">
        <v>2023</v>
      </c>
      <c r="B150" s="11" t="s">
        <v>13</v>
      </c>
      <c r="C150" s="11" t="s">
        <v>113</v>
      </c>
      <c r="D150" s="11" t="s">
        <v>117</v>
      </c>
      <c r="E150" s="12">
        <v>70</v>
      </c>
      <c r="F150" s="6"/>
    </row>
    <row r="151" spans="1:6">
      <c r="A151" s="11">
        <v>2024</v>
      </c>
      <c r="B151" s="11" t="s">
        <v>13</v>
      </c>
      <c r="C151" s="11" t="s">
        <v>113</v>
      </c>
      <c r="D151" s="11" t="s">
        <v>117</v>
      </c>
      <c r="E151" s="12">
        <v>64</v>
      </c>
      <c r="F151" s="6"/>
    </row>
    <row r="152" spans="1:6">
      <c r="A152" s="11">
        <v>2019</v>
      </c>
      <c r="B152" s="11" t="s">
        <v>14</v>
      </c>
      <c r="C152" s="11" t="s">
        <v>113</v>
      </c>
      <c r="D152" s="11" t="s">
        <v>117</v>
      </c>
      <c r="E152" s="12">
        <f>E128+E134+E140+E146</f>
        <v>330</v>
      </c>
      <c r="F152" s="6"/>
    </row>
    <row r="153" spans="1:6">
      <c r="A153" s="11">
        <v>2020</v>
      </c>
      <c r="B153" s="11" t="s">
        <v>14</v>
      </c>
      <c r="C153" s="11" t="s">
        <v>113</v>
      </c>
      <c r="D153" s="11" t="s">
        <v>117</v>
      </c>
      <c r="E153" s="12">
        <f t="shared" ref="E153:E157" si="3">E129+E135+E141+E147</f>
        <v>356</v>
      </c>
      <c r="F153" s="6"/>
    </row>
    <row r="154" spans="1:6">
      <c r="A154" s="11">
        <v>2021</v>
      </c>
      <c r="B154" s="11" t="s">
        <v>14</v>
      </c>
      <c r="C154" s="11" t="s">
        <v>113</v>
      </c>
      <c r="D154" s="11" t="s">
        <v>117</v>
      </c>
      <c r="E154" s="12">
        <f t="shared" si="3"/>
        <v>308</v>
      </c>
      <c r="F154" s="6"/>
    </row>
    <row r="155" spans="1:6">
      <c r="A155" s="11">
        <v>2022</v>
      </c>
      <c r="B155" s="11" t="s">
        <v>14</v>
      </c>
      <c r="C155" s="11" t="s">
        <v>113</v>
      </c>
      <c r="D155" s="11" t="s">
        <v>117</v>
      </c>
      <c r="E155" s="12">
        <f t="shared" si="3"/>
        <v>314</v>
      </c>
      <c r="F155" s="6"/>
    </row>
    <row r="156" spans="1:6">
      <c r="A156" s="11">
        <v>2023</v>
      </c>
      <c r="B156" s="11" t="s">
        <v>14</v>
      </c>
      <c r="C156" s="11" t="s">
        <v>113</v>
      </c>
      <c r="D156" s="11" t="s">
        <v>117</v>
      </c>
      <c r="E156" s="12">
        <f t="shared" si="3"/>
        <v>273</v>
      </c>
      <c r="F156" s="6"/>
    </row>
    <row r="157" spans="1:6">
      <c r="A157" s="11">
        <v>2024</v>
      </c>
      <c r="B157" s="11" t="s">
        <v>14</v>
      </c>
      <c r="C157" s="11" t="s">
        <v>113</v>
      </c>
      <c r="D157" s="11" t="s">
        <v>117</v>
      </c>
      <c r="E157" s="12">
        <f t="shared" si="3"/>
        <v>257</v>
      </c>
      <c r="F157" s="6"/>
    </row>
    <row r="158" spans="1:6">
      <c r="A158" s="11">
        <v>2019</v>
      </c>
      <c r="B158" s="11" t="s">
        <v>15</v>
      </c>
      <c r="C158" s="11" t="s">
        <v>113</v>
      </c>
      <c r="D158" s="11" t="s">
        <v>117</v>
      </c>
      <c r="E158" s="12">
        <v>2242</v>
      </c>
      <c r="F158" s="6"/>
    </row>
    <row r="159" spans="1:6">
      <c r="A159" s="11">
        <v>2020</v>
      </c>
      <c r="B159" s="11" t="s">
        <v>15</v>
      </c>
      <c r="C159" s="11" t="s">
        <v>113</v>
      </c>
      <c r="D159" s="11" t="s">
        <v>117</v>
      </c>
      <c r="E159" s="12">
        <v>2286</v>
      </c>
      <c r="F159" s="6"/>
    </row>
    <row r="160" spans="1:6">
      <c r="A160" s="11">
        <v>2021</v>
      </c>
      <c r="B160" s="11" t="s">
        <v>15</v>
      </c>
      <c r="C160" s="11" t="s">
        <v>113</v>
      </c>
      <c r="D160" s="11" t="s">
        <v>117</v>
      </c>
      <c r="E160" s="12">
        <v>2308</v>
      </c>
      <c r="F160" s="6"/>
    </row>
    <row r="161" spans="1:6">
      <c r="A161" s="11">
        <v>2022</v>
      </c>
      <c r="B161" s="11" t="s">
        <v>15</v>
      </c>
      <c r="C161" s="11" t="s">
        <v>113</v>
      </c>
      <c r="D161" s="11" t="s">
        <v>117</v>
      </c>
      <c r="E161" s="12">
        <v>2086</v>
      </c>
      <c r="F161" s="6"/>
    </row>
    <row r="162" spans="1:6">
      <c r="A162" s="11">
        <v>2023</v>
      </c>
      <c r="B162" s="11" t="s">
        <v>15</v>
      </c>
      <c r="C162" s="11" t="s">
        <v>113</v>
      </c>
      <c r="D162" s="11" t="s">
        <v>117</v>
      </c>
      <c r="E162" s="12">
        <v>1965</v>
      </c>
      <c r="F162" s="6"/>
    </row>
    <row r="163" spans="1:6">
      <c r="A163" s="11">
        <v>2024</v>
      </c>
      <c r="B163" s="11" t="s">
        <v>15</v>
      </c>
      <c r="C163" s="11" t="s">
        <v>113</v>
      </c>
      <c r="D163" s="11" t="s">
        <v>117</v>
      </c>
      <c r="E163" s="12">
        <v>1833</v>
      </c>
      <c r="F163" s="6"/>
    </row>
    <row r="164" spans="1:6">
      <c r="A164" s="11">
        <v>2019</v>
      </c>
      <c r="B164" s="11" t="s">
        <v>16</v>
      </c>
      <c r="C164" s="11" t="s">
        <v>113</v>
      </c>
      <c r="D164" s="11" t="s">
        <v>117</v>
      </c>
      <c r="E164" s="12">
        <v>7217</v>
      </c>
      <c r="F164" s="6"/>
    </row>
    <row r="165" spans="1:6">
      <c r="A165" s="11">
        <v>2020</v>
      </c>
      <c r="B165" s="11" t="s">
        <v>16</v>
      </c>
      <c r="C165" s="11" t="s">
        <v>113</v>
      </c>
      <c r="D165" s="11" t="s">
        <v>117</v>
      </c>
      <c r="E165" s="12">
        <v>7738</v>
      </c>
      <c r="F165" s="6"/>
    </row>
    <row r="166" spans="1:6">
      <c r="A166" s="11">
        <v>2021</v>
      </c>
      <c r="B166" s="11" t="s">
        <v>16</v>
      </c>
      <c r="C166" s="11" t="s">
        <v>113</v>
      </c>
      <c r="D166" s="11" t="s">
        <v>117</v>
      </c>
      <c r="E166" s="12">
        <v>8388</v>
      </c>
      <c r="F166" s="6"/>
    </row>
    <row r="167" spans="1:6">
      <c r="A167" s="11">
        <v>2022</v>
      </c>
      <c r="B167" s="11" t="s">
        <v>16</v>
      </c>
      <c r="C167" s="11" t="s">
        <v>113</v>
      </c>
      <c r="D167" s="11" t="s">
        <v>117</v>
      </c>
      <c r="E167" s="12">
        <v>7172</v>
      </c>
      <c r="F167" s="6"/>
    </row>
    <row r="168" spans="1:6">
      <c r="A168" s="11">
        <v>2023</v>
      </c>
      <c r="B168" s="11" t="s">
        <v>16</v>
      </c>
      <c r="C168" s="11" t="s">
        <v>113</v>
      </c>
      <c r="D168" s="11" t="s">
        <v>117</v>
      </c>
      <c r="E168" s="12">
        <v>6502</v>
      </c>
      <c r="F168" s="6"/>
    </row>
    <row r="169" spans="1:6">
      <c r="A169" s="11">
        <v>2024</v>
      </c>
      <c r="B169" s="11" t="s">
        <v>16</v>
      </c>
      <c r="C169" s="11" t="s">
        <v>113</v>
      </c>
      <c r="D169" s="11" t="s">
        <v>117</v>
      </c>
      <c r="E169" s="12">
        <v>6010</v>
      </c>
      <c r="F169" s="6"/>
    </row>
    <row r="170" spans="1:6">
      <c r="A170" s="11">
        <v>2019</v>
      </c>
      <c r="B170" s="11" t="s">
        <v>2</v>
      </c>
      <c r="C170" s="11" t="s">
        <v>113</v>
      </c>
      <c r="D170" s="11" t="s">
        <v>118</v>
      </c>
      <c r="E170" s="12">
        <v>1210</v>
      </c>
      <c r="F170" s="6"/>
    </row>
    <row r="171" spans="1:6">
      <c r="A171" s="11">
        <v>2020</v>
      </c>
      <c r="B171" s="11" t="s">
        <v>2</v>
      </c>
      <c r="C171" s="11" t="s">
        <v>113</v>
      </c>
      <c r="D171" s="11" t="s">
        <v>118</v>
      </c>
      <c r="E171" s="12">
        <v>1123</v>
      </c>
      <c r="F171" s="6"/>
    </row>
    <row r="172" spans="1:6">
      <c r="A172" s="11">
        <v>2021</v>
      </c>
      <c r="B172" s="11" t="s">
        <v>2</v>
      </c>
      <c r="C172" s="11" t="s">
        <v>113</v>
      </c>
      <c r="D172" s="11" t="s">
        <v>118</v>
      </c>
      <c r="E172" s="12">
        <v>1402</v>
      </c>
      <c r="F172" s="6"/>
    </row>
    <row r="173" spans="1:6">
      <c r="A173" s="11">
        <v>2022</v>
      </c>
      <c r="B173" s="11" t="s">
        <v>2</v>
      </c>
      <c r="C173" s="11" t="s">
        <v>113</v>
      </c>
      <c r="D173" s="11" t="s">
        <v>118</v>
      </c>
      <c r="E173" s="12">
        <v>774</v>
      </c>
      <c r="F173" s="6"/>
    </row>
    <row r="174" spans="1:6">
      <c r="A174" s="11">
        <v>2023</v>
      </c>
      <c r="B174" s="11" t="s">
        <v>2</v>
      </c>
      <c r="C174" s="11" t="s">
        <v>113</v>
      </c>
      <c r="D174" s="11" t="s">
        <v>118</v>
      </c>
      <c r="E174" s="12">
        <v>730</v>
      </c>
      <c r="F174" s="6"/>
    </row>
    <row r="175" spans="1:6">
      <c r="A175" s="11">
        <v>2024</v>
      </c>
      <c r="B175" s="11" t="s">
        <v>2</v>
      </c>
      <c r="C175" s="11" t="s">
        <v>113</v>
      </c>
      <c r="D175" s="11" t="s">
        <v>118</v>
      </c>
      <c r="E175" s="12">
        <v>560</v>
      </c>
      <c r="F175" s="6"/>
    </row>
    <row r="176" spans="1:6">
      <c r="A176" s="11">
        <v>2019</v>
      </c>
      <c r="B176" s="11" t="s">
        <v>11</v>
      </c>
      <c r="C176" s="11" t="s">
        <v>113</v>
      </c>
      <c r="D176" s="11" t="s">
        <v>118</v>
      </c>
      <c r="E176" s="12">
        <v>792</v>
      </c>
      <c r="F176" s="6"/>
    </row>
    <row r="177" spans="1:6">
      <c r="A177" s="11">
        <v>2020</v>
      </c>
      <c r="B177" s="11" t="s">
        <v>11</v>
      </c>
      <c r="C177" s="11" t="s">
        <v>113</v>
      </c>
      <c r="D177" s="11" t="s">
        <v>118</v>
      </c>
      <c r="E177" s="12">
        <v>994</v>
      </c>
      <c r="F177" s="6"/>
    </row>
    <row r="178" spans="1:6">
      <c r="A178" s="11">
        <v>2021</v>
      </c>
      <c r="B178" s="11" t="s">
        <v>11</v>
      </c>
      <c r="C178" s="11" t="s">
        <v>113</v>
      </c>
      <c r="D178" s="11" t="s">
        <v>118</v>
      </c>
      <c r="E178" s="12">
        <v>1104</v>
      </c>
      <c r="F178" s="6"/>
    </row>
    <row r="179" spans="1:6">
      <c r="A179" s="11">
        <v>2022</v>
      </c>
      <c r="B179" s="11" t="s">
        <v>11</v>
      </c>
      <c r="C179" s="11" t="s">
        <v>113</v>
      </c>
      <c r="D179" s="11" t="s">
        <v>118</v>
      </c>
      <c r="E179" s="12">
        <v>1095</v>
      </c>
      <c r="F179" s="6"/>
    </row>
    <row r="180" spans="1:6">
      <c r="A180" s="11">
        <v>2023</v>
      </c>
      <c r="B180" s="11" t="s">
        <v>11</v>
      </c>
      <c r="C180" s="11" t="s">
        <v>113</v>
      </c>
      <c r="D180" s="11" t="s">
        <v>118</v>
      </c>
      <c r="E180" s="12">
        <v>837</v>
      </c>
      <c r="F180" s="6"/>
    </row>
    <row r="181" spans="1:6">
      <c r="A181" s="11">
        <v>2024</v>
      </c>
      <c r="B181" s="11" t="s">
        <v>11</v>
      </c>
      <c r="C181" s="11" t="s">
        <v>113</v>
      </c>
      <c r="D181" s="11" t="s">
        <v>118</v>
      </c>
      <c r="E181" s="12">
        <v>818</v>
      </c>
      <c r="F181" s="6"/>
    </row>
    <row r="182" spans="1:6">
      <c r="A182" s="11">
        <v>2019</v>
      </c>
      <c r="B182" s="11" t="s">
        <v>12</v>
      </c>
      <c r="C182" s="11" t="s">
        <v>113</v>
      </c>
      <c r="D182" s="11" t="s">
        <v>118</v>
      </c>
      <c r="E182" s="12">
        <v>797</v>
      </c>
      <c r="F182" s="6"/>
    </row>
    <row r="183" spans="1:6">
      <c r="A183" s="11">
        <v>2020</v>
      </c>
      <c r="B183" s="11" t="s">
        <v>12</v>
      </c>
      <c r="C183" s="11" t="s">
        <v>113</v>
      </c>
      <c r="D183" s="11" t="s">
        <v>118</v>
      </c>
      <c r="E183" s="12">
        <v>683</v>
      </c>
      <c r="F183" s="6"/>
    </row>
    <row r="184" spans="1:6">
      <c r="A184" s="11">
        <v>2021</v>
      </c>
      <c r="B184" s="11" t="s">
        <v>12</v>
      </c>
      <c r="C184" s="11" t="s">
        <v>113</v>
      </c>
      <c r="D184" s="11" t="s">
        <v>118</v>
      </c>
      <c r="E184" s="12">
        <v>916</v>
      </c>
      <c r="F184" s="6"/>
    </row>
    <row r="185" spans="1:6">
      <c r="A185" s="11">
        <v>2022</v>
      </c>
      <c r="B185" s="11" t="s">
        <v>12</v>
      </c>
      <c r="C185" s="11" t="s">
        <v>113</v>
      </c>
      <c r="D185" s="11" t="s">
        <v>118</v>
      </c>
      <c r="E185" s="12">
        <v>607</v>
      </c>
      <c r="F185" s="6"/>
    </row>
    <row r="186" spans="1:6">
      <c r="A186" s="11">
        <v>2023</v>
      </c>
      <c r="B186" s="11" t="s">
        <v>12</v>
      </c>
      <c r="C186" s="11" t="s">
        <v>113</v>
      </c>
      <c r="D186" s="11" t="s">
        <v>118</v>
      </c>
      <c r="E186" s="12">
        <v>550</v>
      </c>
      <c r="F186" s="6"/>
    </row>
    <row r="187" spans="1:6">
      <c r="A187" s="11">
        <v>2024</v>
      </c>
      <c r="B187" s="11" t="s">
        <v>12</v>
      </c>
      <c r="C187" s="11" t="s">
        <v>113</v>
      </c>
      <c r="D187" s="11" t="s">
        <v>118</v>
      </c>
      <c r="E187" s="12">
        <v>531</v>
      </c>
      <c r="F187" s="6"/>
    </row>
    <row r="188" spans="1:6">
      <c r="A188" s="11">
        <v>2019</v>
      </c>
      <c r="B188" s="11" t="s">
        <v>13</v>
      </c>
      <c r="C188" s="11" t="s">
        <v>113</v>
      </c>
      <c r="D188" s="11" t="s">
        <v>118</v>
      </c>
      <c r="E188" s="12">
        <v>820</v>
      </c>
      <c r="F188" s="6"/>
    </row>
    <row r="189" spans="1:6">
      <c r="A189" s="11">
        <v>2020</v>
      </c>
      <c r="B189" s="11" t="s">
        <v>13</v>
      </c>
      <c r="C189" s="11" t="s">
        <v>113</v>
      </c>
      <c r="D189" s="11" t="s">
        <v>118</v>
      </c>
      <c r="E189" s="12">
        <v>982</v>
      </c>
      <c r="F189" s="6"/>
    </row>
    <row r="190" spans="1:6">
      <c r="A190" s="11">
        <v>2021</v>
      </c>
      <c r="B190" s="11" t="s">
        <v>13</v>
      </c>
      <c r="C190" s="11" t="s">
        <v>113</v>
      </c>
      <c r="D190" s="11" t="s">
        <v>118</v>
      </c>
      <c r="E190" s="12">
        <v>1388</v>
      </c>
      <c r="F190" s="6"/>
    </row>
    <row r="191" spans="1:6">
      <c r="A191" s="11">
        <v>2022</v>
      </c>
      <c r="B191" s="11" t="s">
        <v>13</v>
      </c>
      <c r="C191" s="11" t="s">
        <v>113</v>
      </c>
      <c r="D191" s="11" t="s">
        <v>118</v>
      </c>
      <c r="E191" s="12">
        <v>1204</v>
      </c>
      <c r="F191" s="6"/>
    </row>
    <row r="192" spans="1:6">
      <c r="A192" s="11">
        <v>2023</v>
      </c>
      <c r="B192" s="11" t="s">
        <v>13</v>
      </c>
      <c r="C192" s="11" t="s">
        <v>113</v>
      </c>
      <c r="D192" s="11" t="s">
        <v>118</v>
      </c>
      <c r="E192" s="12">
        <v>678</v>
      </c>
      <c r="F192" s="6"/>
    </row>
    <row r="193" spans="1:6">
      <c r="A193" s="11">
        <v>2024</v>
      </c>
      <c r="B193" s="11" t="s">
        <v>13</v>
      </c>
      <c r="C193" s="11" t="s">
        <v>113</v>
      </c>
      <c r="D193" s="11" t="s">
        <v>118</v>
      </c>
      <c r="E193" s="12">
        <v>771</v>
      </c>
      <c r="F193" s="6"/>
    </row>
    <row r="194" spans="1:6">
      <c r="A194" s="11">
        <v>2019</v>
      </c>
      <c r="B194" s="11" t="s">
        <v>14</v>
      </c>
      <c r="C194" s="11" t="s">
        <v>113</v>
      </c>
      <c r="D194" s="11" t="s">
        <v>118</v>
      </c>
      <c r="E194" s="12">
        <f>E170+E176+E182+E188</f>
        <v>3619</v>
      </c>
      <c r="F194" s="6"/>
    </row>
    <row r="195" spans="1:6">
      <c r="A195" s="11">
        <v>2020</v>
      </c>
      <c r="B195" s="11" t="s">
        <v>14</v>
      </c>
      <c r="C195" s="11" t="s">
        <v>113</v>
      </c>
      <c r="D195" s="11" t="s">
        <v>118</v>
      </c>
      <c r="E195" s="12">
        <f t="shared" ref="E195:E199" si="4">E171+E177+E183+E189</f>
        <v>3782</v>
      </c>
      <c r="F195" s="6"/>
    </row>
    <row r="196" spans="1:6">
      <c r="A196" s="11">
        <v>2021</v>
      </c>
      <c r="B196" s="11" t="s">
        <v>14</v>
      </c>
      <c r="C196" s="11" t="s">
        <v>113</v>
      </c>
      <c r="D196" s="11" t="s">
        <v>118</v>
      </c>
      <c r="E196" s="12">
        <f t="shared" si="4"/>
        <v>4810</v>
      </c>
      <c r="F196" s="6"/>
    </row>
    <row r="197" spans="1:6">
      <c r="A197" s="11">
        <v>2022</v>
      </c>
      <c r="B197" s="11" t="s">
        <v>14</v>
      </c>
      <c r="C197" s="11" t="s">
        <v>113</v>
      </c>
      <c r="D197" s="11" t="s">
        <v>118</v>
      </c>
      <c r="E197" s="12">
        <f t="shared" si="4"/>
        <v>3680</v>
      </c>
      <c r="F197" s="6"/>
    </row>
    <row r="198" spans="1:6">
      <c r="A198" s="11">
        <v>2023</v>
      </c>
      <c r="B198" s="11" t="s">
        <v>14</v>
      </c>
      <c r="C198" s="11" t="s">
        <v>113</v>
      </c>
      <c r="D198" s="11" t="s">
        <v>118</v>
      </c>
      <c r="E198" s="12">
        <f t="shared" si="4"/>
        <v>2795</v>
      </c>
      <c r="F198" s="6"/>
    </row>
    <row r="199" spans="1:6">
      <c r="A199" s="11">
        <v>2024</v>
      </c>
      <c r="B199" s="11" t="s">
        <v>14</v>
      </c>
      <c r="C199" s="11" t="s">
        <v>113</v>
      </c>
      <c r="D199" s="11" t="s">
        <v>118</v>
      </c>
      <c r="E199" s="12">
        <f t="shared" si="4"/>
        <v>2680</v>
      </c>
      <c r="F199" s="6"/>
    </row>
    <row r="200" spans="1:6">
      <c r="A200" s="11">
        <v>2019</v>
      </c>
      <c r="B200" s="11" t="s">
        <v>15</v>
      </c>
      <c r="C200" s="11" t="s">
        <v>113</v>
      </c>
      <c r="D200" s="11" t="s">
        <v>118</v>
      </c>
      <c r="E200" s="12">
        <v>30423</v>
      </c>
      <c r="F200" s="6"/>
    </row>
    <row r="201" spans="1:6">
      <c r="A201" s="11">
        <v>2020</v>
      </c>
      <c r="B201" s="11" t="s">
        <v>15</v>
      </c>
      <c r="C201" s="11" t="s">
        <v>113</v>
      </c>
      <c r="D201" s="11" t="s">
        <v>118</v>
      </c>
      <c r="E201" s="12">
        <v>32106</v>
      </c>
      <c r="F201" s="6"/>
    </row>
    <row r="202" spans="1:6">
      <c r="A202" s="11">
        <v>2021</v>
      </c>
      <c r="B202" s="11" t="s">
        <v>15</v>
      </c>
      <c r="C202" s="11" t="s">
        <v>113</v>
      </c>
      <c r="D202" s="11" t="s">
        <v>118</v>
      </c>
      <c r="E202" s="12">
        <v>28923</v>
      </c>
      <c r="F202" s="6"/>
    </row>
    <row r="203" spans="1:6">
      <c r="A203" s="11">
        <v>2022</v>
      </c>
      <c r="B203" s="11" t="s">
        <v>15</v>
      </c>
      <c r="C203" s="11" t="s">
        <v>113</v>
      </c>
      <c r="D203" s="11" t="s">
        <v>118</v>
      </c>
      <c r="E203" s="12">
        <v>27290</v>
      </c>
      <c r="F203" s="6"/>
    </row>
    <row r="204" spans="1:6">
      <c r="A204" s="11">
        <v>2023</v>
      </c>
      <c r="B204" s="11" t="s">
        <v>15</v>
      </c>
      <c r="C204" s="11" t="s">
        <v>113</v>
      </c>
      <c r="D204" s="11" t="s">
        <v>118</v>
      </c>
      <c r="E204" s="12">
        <v>24449</v>
      </c>
      <c r="F204" s="6"/>
    </row>
    <row r="205" spans="1:6">
      <c r="A205" s="11">
        <v>2024</v>
      </c>
      <c r="B205" s="11" t="s">
        <v>15</v>
      </c>
      <c r="C205" s="11" t="s">
        <v>113</v>
      </c>
      <c r="D205" s="11" t="s">
        <v>118</v>
      </c>
      <c r="E205" s="12">
        <v>22581</v>
      </c>
      <c r="F205" s="6"/>
    </row>
    <row r="206" spans="1:6">
      <c r="A206" s="11">
        <v>2019</v>
      </c>
      <c r="B206" s="11" t="s">
        <v>16</v>
      </c>
      <c r="C206" s="11" t="s">
        <v>113</v>
      </c>
      <c r="D206" s="11" t="s">
        <v>118</v>
      </c>
      <c r="E206" s="12">
        <v>75540</v>
      </c>
      <c r="F206" s="6"/>
    </row>
    <row r="207" spans="1:6">
      <c r="A207" s="11">
        <v>2020</v>
      </c>
      <c r="B207" s="11" t="s">
        <v>16</v>
      </c>
      <c r="C207" s="11" t="s">
        <v>113</v>
      </c>
      <c r="D207" s="11" t="s">
        <v>118</v>
      </c>
      <c r="E207" s="12">
        <v>77778</v>
      </c>
      <c r="F207" s="6"/>
    </row>
    <row r="208" spans="1:6">
      <c r="A208" s="11">
        <v>2021</v>
      </c>
      <c r="B208" s="11" t="s">
        <v>16</v>
      </c>
      <c r="C208" s="11" t="s">
        <v>113</v>
      </c>
      <c r="D208" s="11" t="s">
        <v>118</v>
      </c>
      <c r="E208" s="12">
        <v>80373</v>
      </c>
      <c r="F208" s="6"/>
    </row>
    <row r="209" spans="1:6">
      <c r="A209" s="11">
        <v>2022</v>
      </c>
      <c r="B209" s="11" t="s">
        <v>16</v>
      </c>
      <c r="C209" s="11" t="s">
        <v>113</v>
      </c>
      <c r="D209" s="11" t="s">
        <v>118</v>
      </c>
      <c r="E209" s="12">
        <v>76625</v>
      </c>
      <c r="F209" s="6"/>
    </row>
    <row r="210" spans="1:6">
      <c r="A210" s="11">
        <v>2023</v>
      </c>
      <c r="B210" s="11" t="s">
        <v>16</v>
      </c>
      <c r="C210" s="11" t="s">
        <v>113</v>
      </c>
      <c r="D210" s="11" t="s">
        <v>118</v>
      </c>
      <c r="E210" s="12">
        <v>58755</v>
      </c>
      <c r="F210" s="6"/>
    </row>
    <row r="211" spans="1:6">
      <c r="A211" s="11">
        <v>2024</v>
      </c>
      <c r="B211" s="11" t="s">
        <v>16</v>
      </c>
      <c r="C211" s="11" t="s">
        <v>113</v>
      </c>
      <c r="D211" s="11" t="s">
        <v>118</v>
      </c>
      <c r="E211" s="12">
        <v>51530</v>
      </c>
      <c r="F211" s="6"/>
    </row>
    <row r="212" spans="1:6">
      <c r="A212" s="11">
        <v>2019</v>
      </c>
      <c r="B212" s="11" t="s">
        <v>2</v>
      </c>
      <c r="C212" s="11" t="s">
        <v>113</v>
      </c>
      <c r="D212" s="11" t="s">
        <v>119</v>
      </c>
      <c r="E212" s="12">
        <v>980</v>
      </c>
      <c r="F212" s="6"/>
    </row>
    <row r="213" spans="1:6">
      <c r="A213" s="11">
        <v>2020</v>
      </c>
      <c r="B213" s="11" t="s">
        <v>2</v>
      </c>
      <c r="C213" s="11" t="s">
        <v>113</v>
      </c>
      <c r="D213" s="11" t="s">
        <v>119</v>
      </c>
      <c r="E213" s="12">
        <v>869</v>
      </c>
      <c r="F213" s="6"/>
    </row>
    <row r="214" spans="1:6">
      <c r="A214" s="11">
        <v>2021</v>
      </c>
      <c r="B214" s="11" t="s">
        <v>2</v>
      </c>
      <c r="C214" s="11" t="s">
        <v>113</v>
      </c>
      <c r="D214" s="11" t="s">
        <v>119</v>
      </c>
      <c r="E214" s="12">
        <v>1044</v>
      </c>
      <c r="F214" s="6"/>
    </row>
    <row r="215" spans="1:6">
      <c r="A215" s="11">
        <v>2022</v>
      </c>
      <c r="B215" s="11" t="s">
        <v>2</v>
      </c>
      <c r="C215" s="11" t="s">
        <v>113</v>
      </c>
      <c r="D215" s="11" t="s">
        <v>119</v>
      </c>
      <c r="E215" s="12">
        <v>725</v>
      </c>
      <c r="F215" s="6"/>
    </row>
    <row r="216" spans="1:6">
      <c r="A216" s="11">
        <v>2023</v>
      </c>
      <c r="B216" s="11" t="s">
        <v>2</v>
      </c>
      <c r="C216" s="11" t="s">
        <v>113</v>
      </c>
      <c r="D216" s="11" t="s">
        <v>119</v>
      </c>
      <c r="E216" s="12">
        <v>643</v>
      </c>
      <c r="F216" s="6"/>
    </row>
    <row r="217" spans="1:6">
      <c r="A217" s="11">
        <v>2024</v>
      </c>
      <c r="B217" s="11" t="s">
        <v>2</v>
      </c>
      <c r="C217" s="11" t="s">
        <v>113</v>
      </c>
      <c r="D217" s="11" t="s">
        <v>119</v>
      </c>
      <c r="E217" s="12">
        <v>560</v>
      </c>
      <c r="F217" s="6"/>
    </row>
    <row r="218" spans="1:6">
      <c r="A218" s="11">
        <v>2019</v>
      </c>
      <c r="B218" s="11" t="s">
        <v>11</v>
      </c>
      <c r="C218" s="11" t="s">
        <v>113</v>
      </c>
      <c r="D218" s="11" t="s">
        <v>119</v>
      </c>
      <c r="E218" s="12">
        <v>1026</v>
      </c>
      <c r="F218" s="6"/>
    </row>
    <row r="219" spans="1:6">
      <c r="A219" s="11">
        <v>2020</v>
      </c>
      <c r="B219" s="11" t="s">
        <v>11</v>
      </c>
      <c r="C219" s="11" t="s">
        <v>113</v>
      </c>
      <c r="D219" s="11" t="s">
        <v>119</v>
      </c>
      <c r="E219" s="12">
        <v>1108</v>
      </c>
      <c r="F219" s="6"/>
    </row>
    <row r="220" spans="1:6">
      <c r="A220" s="11">
        <v>2021</v>
      </c>
      <c r="B220" s="11" t="s">
        <v>11</v>
      </c>
      <c r="C220" s="11" t="s">
        <v>113</v>
      </c>
      <c r="D220" s="11" t="s">
        <v>119</v>
      </c>
      <c r="E220" s="12">
        <v>1328</v>
      </c>
      <c r="F220" s="6"/>
    </row>
    <row r="221" spans="1:6">
      <c r="A221" s="11">
        <v>2022</v>
      </c>
      <c r="B221" s="11" t="s">
        <v>11</v>
      </c>
      <c r="C221" s="11" t="s">
        <v>113</v>
      </c>
      <c r="D221" s="11" t="s">
        <v>119</v>
      </c>
      <c r="E221" s="12">
        <v>1284</v>
      </c>
      <c r="F221" s="6"/>
    </row>
    <row r="222" spans="1:6">
      <c r="A222" s="11">
        <v>2023</v>
      </c>
      <c r="B222" s="11" t="s">
        <v>11</v>
      </c>
      <c r="C222" s="11" t="s">
        <v>113</v>
      </c>
      <c r="D222" s="11" t="s">
        <v>119</v>
      </c>
      <c r="E222" s="12">
        <v>748</v>
      </c>
      <c r="F222" s="6"/>
    </row>
    <row r="223" spans="1:6">
      <c r="A223" s="11">
        <v>2024</v>
      </c>
      <c r="B223" s="11" t="s">
        <v>11</v>
      </c>
      <c r="C223" s="11" t="s">
        <v>113</v>
      </c>
      <c r="D223" s="11" t="s">
        <v>119</v>
      </c>
      <c r="E223" s="12">
        <v>818</v>
      </c>
      <c r="F223" s="6"/>
    </row>
    <row r="224" spans="1:6">
      <c r="A224" s="11">
        <v>2019</v>
      </c>
      <c r="B224" s="11" t="s">
        <v>12</v>
      </c>
      <c r="C224" s="11" t="s">
        <v>113</v>
      </c>
      <c r="D224" s="11" t="s">
        <v>119</v>
      </c>
      <c r="E224" s="12">
        <v>886</v>
      </c>
      <c r="F224" s="6"/>
    </row>
    <row r="225" spans="1:6">
      <c r="A225" s="11">
        <v>2020</v>
      </c>
      <c r="B225" s="11" t="s">
        <v>12</v>
      </c>
      <c r="C225" s="11" t="s">
        <v>113</v>
      </c>
      <c r="D225" s="11" t="s">
        <v>119</v>
      </c>
      <c r="E225" s="12">
        <v>819</v>
      </c>
      <c r="F225" s="6"/>
    </row>
    <row r="226" spans="1:6">
      <c r="A226" s="11">
        <v>2021</v>
      </c>
      <c r="B226" s="11" t="s">
        <v>12</v>
      </c>
      <c r="C226" s="11" t="s">
        <v>113</v>
      </c>
      <c r="D226" s="11" t="s">
        <v>119</v>
      </c>
      <c r="E226" s="12">
        <v>1112</v>
      </c>
      <c r="F226" s="6"/>
    </row>
    <row r="227" spans="1:6">
      <c r="A227" s="11">
        <v>2022</v>
      </c>
      <c r="B227" s="11" t="s">
        <v>12</v>
      </c>
      <c r="C227" s="11" t="s">
        <v>113</v>
      </c>
      <c r="D227" s="11" t="s">
        <v>119</v>
      </c>
      <c r="E227" s="12">
        <v>731</v>
      </c>
      <c r="F227" s="6"/>
    </row>
    <row r="228" spans="1:6">
      <c r="A228" s="11">
        <v>2023</v>
      </c>
      <c r="B228" s="11" t="s">
        <v>12</v>
      </c>
      <c r="C228" s="11" t="s">
        <v>113</v>
      </c>
      <c r="D228" s="11" t="s">
        <v>119</v>
      </c>
      <c r="E228" s="12">
        <v>592</v>
      </c>
      <c r="F228" s="6"/>
    </row>
    <row r="229" spans="1:6">
      <c r="A229" s="11">
        <v>2024</v>
      </c>
      <c r="B229" s="11" t="s">
        <v>12</v>
      </c>
      <c r="C229" s="11" t="s">
        <v>113</v>
      </c>
      <c r="D229" s="11" t="s">
        <v>119</v>
      </c>
      <c r="E229" s="12">
        <v>531</v>
      </c>
      <c r="F229" s="6"/>
    </row>
    <row r="230" spans="1:6">
      <c r="A230" s="11">
        <v>2019</v>
      </c>
      <c r="B230" s="11" t="s">
        <v>13</v>
      </c>
      <c r="C230" s="11" t="s">
        <v>113</v>
      </c>
      <c r="D230" s="11" t="s">
        <v>119</v>
      </c>
      <c r="E230" s="12">
        <v>967</v>
      </c>
      <c r="F230" s="6"/>
    </row>
    <row r="231" spans="1:6">
      <c r="A231" s="11">
        <v>2020</v>
      </c>
      <c r="B231" s="11" t="s">
        <v>13</v>
      </c>
      <c r="C231" s="11" t="s">
        <v>113</v>
      </c>
      <c r="D231" s="11" t="s">
        <v>119</v>
      </c>
      <c r="E231" s="12">
        <v>1109</v>
      </c>
      <c r="F231" s="6"/>
    </row>
    <row r="232" spans="1:6">
      <c r="A232" s="11">
        <v>2021</v>
      </c>
      <c r="B232" s="11" t="s">
        <v>13</v>
      </c>
      <c r="C232" s="11" t="s">
        <v>113</v>
      </c>
      <c r="D232" s="11" t="s">
        <v>119</v>
      </c>
      <c r="E232" s="12">
        <v>1541</v>
      </c>
      <c r="F232" s="6"/>
    </row>
    <row r="233" spans="1:6">
      <c r="A233" s="11">
        <v>2022</v>
      </c>
      <c r="B233" s="11" t="s">
        <v>13</v>
      </c>
      <c r="C233" s="11" t="s">
        <v>113</v>
      </c>
      <c r="D233" s="11" t="s">
        <v>119</v>
      </c>
      <c r="E233" s="12">
        <v>1216</v>
      </c>
      <c r="F233" s="6"/>
    </row>
    <row r="234" spans="1:6">
      <c r="A234" s="11">
        <v>2023</v>
      </c>
      <c r="B234" s="11" t="s">
        <v>13</v>
      </c>
      <c r="C234" s="11" t="s">
        <v>113</v>
      </c>
      <c r="D234" s="11" t="s">
        <v>119</v>
      </c>
      <c r="E234" s="12">
        <v>810</v>
      </c>
      <c r="F234" s="6"/>
    </row>
    <row r="235" spans="1:6">
      <c r="A235" s="11">
        <v>2024</v>
      </c>
      <c r="B235" s="11" t="s">
        <v>13</v>
      </c>
      <c r="C235" s="11" t="s">
        <v>113</v>
      </c>
      <c r="D235" s="11" t="s">
        <v>119</v>
      </c>
      <c r="E235" s="12">
        <v>771</v>
      </c>
      <c r="F235" s="6"/>
    </row>
    <row r="236" spans="1:6">
      <c r="A236" s="11">
        <v>2019</v>
      </c>
      <c r="B236" s="11" t="s">
        <v>14</v>
      </c>
      <c r="C236" s="11" t="s">
        <v>113</v>
      </c>
      <c r="D236" s="11" t="s">
        <v>119</v>
      </c>
      <c r="E236" s="12">
        <f>E212+E218+E224+E230</f>
        <v>3859</v>
      </c>
      <c r="F236" s="6"/>
    </row>
    <row r="237" spans="1:6">
      <c r="A237" s="11">
        <v>2020</v>
      </c>
      <c r="B237" s="11" t="s">
        <v>14</v>
      </c>
      <c r="C237" s="11" t="s">
        <v>113</v>
      </c>
      <c r="D237" s="11" t="s">
        <v>119</v>
      </c>
      <c r="E237" s="12">
        <f t="shared" ref="E237:E241" si="5">E213+E219+E225+E231</f>
        <v>3905</v>
      </c>
      <c r="F237" s="6"/>
    </row>
    <row r="238" spans="1:6">
      <c r="A238" s="11">
        <v>2021</v>
      </c>
      <c r="B238" s="11" t="s">
        <v>14</v>
      </c>
      <c r="C238" s="11" t="s">
        <v>113</v>
      </c>
      <c r="D238" s="11" t="s">
        <v>119</v>
      </c>
      <c r="E238" s="12">
        <f t="shared" si="5"/>
        <v>5025</v>
      </c>
      <c r="F238" s="6"/>
    </row>
    <row r="239" spans="1:6">
      <c r="A239" s="11">
        <v>2022</v>
      </c>
      <c r="B239" s="11" t="s">
        <v>14</v>
      </c>
      <c r="C239" s="11" t="s">
        <v>113</v>
      </c>
      <c r="D239" s="11" t="s">
        <v>119</v>
      </c>
      <c r="E239" s="12">
        <f t="shared" si="5"/>
        <v>3956</v>
      </c>
      <c r="F239" s="6"/>
    </row>
    <row r="240" spans="1:6">
      <c r="A240" s="11">
        <v>2023</v>
      </c>
      <c r="B240" s="11" t="s">
        <v>14</v>
      </c>
      <c r="C240" s="11" t="s">
        <v>113</v>
      </c>
      <c r="D240" s="11" t="s">
        <v>119</v>
      </c>
      <c r="E240" s="12">
        <f t="shared" si="5"/>
        <v>2793</v>
      </c>
      <c r="F240" s="6"/>
    </row>
    <row r="241" spans="1:6">
      <c r="A241" s="11">
        <v>2024</v>
      </c>
      <c r="B241" s="11" t="s">
        <v>14</v>
      </c>
      <c r="C241" s="11" t="s">
        <v>113</v>
      </c>
      <c r="D241" s="11" t="s">
        <v>119</v>
      </c>
      <c r="E241" s="12">
        <f t="shared" si="5"/>
        <v>2680</v>
      </c>
      <c r="F241" s="6"/>
    </row>
    <row r="242" spans="1:6">
      <c r="A242" s="11">
        <v>2019</v>
      </c>
      <c r="B242" s="11" t="s">
        <v>15</v>
      </c>
      <c r="C242" s="11" t="s">
        <v>113</v>
      </c>
      <c r="D242" s="11" t="s">
        <v>119</v>
      </c>
      <c r="E242" s="12">
        <v>28750</v>
      </c>
      <c r="F242" s="6"/>
    </row>
    <row r="243" spans="1:6">
      <c r="A243" s="11">
        <v>2020</v>
      </c>
      <c r="B243" s="11" t="s">
        <v>15</v>
      </c>
      <c r="C243" s="11" t="s">
        <v>113</v>
      </c>
      <c r="D243" s="11" t="s">
        <v>119</v>
      </c>
      <c r="E243" s="12">
        <v>29041</v>
      </c>
      <c r="F243" s="6"/>
    </row>
    <row r="244" spans="1:6">
      <c r="A244" s="11">
        <v>2021</v>
      </c>
      <c r="B244" s="11" t="s">
        <v>15</v>
      </c>
      <c r="C244" s="11" t="s">
        <v>113</v>
      </c>
      <c r="D244" s="11" t="s">
        <v>119</v>
      </c>
      <c r="E244" s="12">
        <v>28869</v>
      </c>
      <c r="F244" s="6"/>
    </row>
    <row r="245" spans="1:6">
      <c r="A245" s="11">
        <v>2022</v>
      </c>
      <c r="B245" s="11" t="s">
        <v>15</v>
      </c>
      <c r="C245" s="11" t="s">
        <v>113</v>
      </c>
      <c r="D245" s="11" t="s">
        <v>119</v>
      </c>
      <c r="E245" s="12">
        <v>26850</v>
      </c>
      <c r="F245" s="6"/>
    </row>
    <row r="246" spans="1:6">
      <c r="A246" s="11">
        <v>2023</v>
      </c>
      <c r="B246" s="11" t="s">
        <v>15</v>
      </c>
      <c r="C246" s="11" t="s">
        <v>113</v>
      </c>
      <c r="D246" s="11" t="s">
        <v>119</v>
      </c>
      <c r="E246" s="12">
        <v>22864</v>
      </c>
      <c r="F246" s="6"/>
    </row>
    <row r="247" spans="1:6">
      <c r="A247" s="11">
        <v>2024</v>
      </c>
      <c r="B247" s="11" t="s">
        <v>15</v>
      </c>
      <c r="C247" s="11" t="s">
        <v>113</v>
      </c>
      <c r="D247" s="11" t="s">
        <v>119</v>
      </c>
      <c r="E247" s="12">
        <v>22581</v>
      </c>
      <c r="F247" s="6"/>
    </row>
    <row r="248" spans="1:6">
      <c r="A248" s="11">
        <v>2019</v>
      </c>
      <c r="B248" s="11" t="s">
        <v>16</v>
      </c>
      <c r="C248" s="11" t="s">
        <v>113</v>
      </c>
      <c r="D248" s="11" t="s">
        <v>119</v>
      </c>
      <c r="E248" s="12">
        <v>78176</v>
      </c>
      <c r="F248" s="6"/>
    </row>
    <row r="249" spans="1:6">
      <c r="A249" s="11">
        <v>2020</v>
      </c>
      <c r="B249" s="11" t="s">
        <v>16</v>
      </c>
      <c r="C249" s="11" t="s">
        <v>113</v>
      </c>
      <c r="D249" s="11" t="s">
        <v>119</v>
      </c>
      <c r="E249" s="12">
        <v>78994</v>
      </c>
      <c r="F249" s="6"/>
    </row>
    <row r="250" spans="1:6">
      <c r="A250" s="11">
        <v>2021</v>
      </c>
      <c r="B250" s="11" t="s">
        <v>16</v>
      </c>
      <c r="C250" s="11" t="s">
        <v>113</v>
      </c>
      <c r="D250" s="11" t="s">
        <v>119</v>
      </c>
      <c r="E250" s="12">
        <v>85794</v>
      </c>
      <c r="F250" s="6"/>
    </row>
    <row r="251" spans="1:6">
      <c r="A251" s="11">
        <v>2022</v>
      </c>
      <c r="B251" s="11" t="s">
        <v>16</v>
      </c>
      <c r="C251" s="11" t="s">
        <v>113</v>
      </c>
      <c r="D251" s="11" t="s">
        <v>119</v>
      </c>
      <c r="E251" s="12">
        <v>78833</v>
      </c>
      <c r="F251" s="6"/>
    </row>
    <row r="252" spans="1:6">
      <c r="A252" s="11">
        <v>2023</v>
      </c>
      <c r="B252" s="11" t="s">
        <v>16</v>
      </c>
      <c r="C252" s="11" t="s">
        <v>113</v>
      </c>
      <c r="D252" s="11" t="s">
        <v>119</v>
      </c>
      <c r="E252" s="12">
        <v>56801</v>
      </c>
      <c r="F252" s="6"/>
    </row>
    <row r="253" spans="1:6">
      <c r="A253" s="11">
        <v>2024</v>
      </c>
      <c r="B253" s="11" t="s">
        <v>16</v>
      </c>
      <c r="C253" s="11" t="s">
        <v>113</v>
      </c>
      <c r="D253" s="11" t="s">
        <v>119</v>
      </c>
      <c r="E253" s="12">
        <v>48319</v>
      </c>
      <c r="F253" s="6"/>
    </row>
    <row r="254" spans="1:6">
      <c r="A254" s="11">
        <v>2019</v>
      </c>
      <c r="B254" s="11" t="s">
        <v>2</v>
      </c>
      <c r="C254" s="11" t="s">
        <v>120</v>
      </c>
      <c r="D254" s="11" t="s">
        <v>121</v>
      </c>
      <c r="E254" s="12">
        <v>70390</v>
      </c>
      <c r="F254" s="6"/>
    </row>
    <row r="255" spans="1:6">
      <c r="A255" s="11">
        <v>2020</v>
      </c>
      <c r="B255" s="11" t="s">
        <v>2</v>
      </c>
      <c r="C255" s="11" t="s">
        <v>120</v>
      </c>
      <c r="D255" s="11" t="s">
        <v>121</v>
      </c>
      <c r="E255" s="12">
        <v>71508</v>
      </c>
      <c r="F255" s="6"/>
    </row>
    <row r="256" spans="1:6">
      <c r="A256" s="11">
        <v>2021</v>
      </c>
      <c r="B256" s="11" t="s">
        <v>2</v>
      </c>
      <c r="C256" s="11" t="s">
        <v>120</v>
      </c>
      <c r="D256" s="11" t="s">
        <v>121</v>
      </c>
      <c r="E256" s="12">
        <v>72322</v>
      </c>
      <c r="F256" s="6"/>
    </row>
    <row r="257" spans="1:6">
      <c r="A257" s="11">
        <v>2022</v>
      </c>
      <c r="B257" s="11" t="s">
        <v>2</v>
      </c>
      <c r="C257" s="11" t="s">
        <v>120</v>
      </c>
      <c r="D257" s="11" t="s">
        <v>121</v>
      </c>
      <c r="E257" s="12">
        <v>72394</v>
      </c>
      <c r="F257" s="6"/>
    </row>
    <row r="258" spans="1:6">
      <c r="A258" s="11">
        <v>2023</v>
      </c>
      <c r="B258" s="11" t="s">
        <v>2</v>
      </c>
      <c r="C258" s="11" t="s">
        <v>120</v>
      </c>
      <c r="D258" s="11" t="s">
        <v>121</v>
      </c>
      <c r="E258" s="12">
        <v>73098</v>
      </c>
      <c r="F258" s="6"/>
    </row>
    <row r="259" spans="1:6">
      <c r="A259" s="11">
        <v>2024</v>
      </c>
      <c r="B259" s="11" t="s">
        <v>2</v>
      </c>
      <c r="C259" s="11" t="s">
        <v>120</v>
      </c>
      <c r="D259" s="11" t="s">
        <v>121</v>
      </c>
      <c r="E259" s="12">
        <v>73859</v>
      </c>
      <c r="F259" s="6"/>
    </row>
    <row r="260" spans="1:6">
      <c r="A260" s="11">
        <v>2019</v>
      </c>
      <c r="B260" s="11" t="s">
        <v>11</v>
      </c>
      <c r="C260" s="11" t="s">
        <v>120</v>
      </c>
      <c r="D260" s="11" t="s">
        <v>121</v>
      </c>
      <c r="E260" s="12">
        <v>59055</v>
      </c>
      <c r="F260" s="6"/>
    </row>
    <row r="261" spans="1:6">
      <c r="A261" s="11">
        <v>2020</v>
      </c>
      <c r="B261" s="11" t="s">
        <v>11</v>
      </c>
      <c r="C261" s="11" t="s">
        <v>120</v>
      </c>
      <c r="D261" s="11" t="s">
        <v>121</v>
      </c>
      <c r="E261" s="12">
        <v>59905</v>
      </c>
      <c r="F261" s="6"/>
    </row>
    <row r="262" spans="1:6">
      <c r="A262" s="11">
        <v>2021</v>
      </c>
      <c r="B262" s="11" t="s">
        <v>11</v>
      </c>
      <c r="C262" s="11" t="s">
        <v>120</v>
      </c>
      <c r="D262" s="11" t="s">
        <v>121</v>
      </c>
      <c r="E262" s="12">
        <v>60627</v>
      </c>
      <c r="F262" s="6"/>
    </row>
    <row r="263" spans="1:6">
      <c r="A263" s="11">
        <v>2022</v>
      </c>
      <c r="B263" s="11" t="s">
        <v>11</v>
      </c>
      <c r="C263" s="11" t="s">
        <v>120</v>
      </c>
      <c r="D263" s="11" t="s">
        <v>121</v>
      </c>
      <c r="E263" s="12">
        <v>60477</v>
      </c>
      <c r="F263" s="6"/>
    </row>
    <row r="264" spans="1:6">
      <c r="A264" s="11">
        <v>2023</v>
      </c>
      <c r="B264" s="11" t="s">
        <v>11</v>
      </c>
      <c r="C264" s="11" t="s">
        <v>120</v>
      </c>
      <c r="D264" s="11" t="s">
        <v>121</v>
      </c>
      <c r="E264" s="12">
        <v>61307</v>
      </c>
      <c r="F264" s="6"/>
    </row>
    <row r="265" spans="1:6">
      <c r="A265" s="11">
        <v>2024</v>
      </c>
      <c r="B265" s="11" t="s">
        <v>11</v>
      </c>
      <c r="C265" s="11" t="s">
        <v>120</v>
      </c>
      <c r="D265" s="11" t="s">
        <v>121</v>
      </c>
      <c r="E265" s="12">
        <v>62113</v>
      </c>
      <c r="F265" s="6"/>
    </row>
    <row r="266" spans="1:6">
      <c r="A266" s="11">
        <v>2019</v>
      </c>
      <c r="B266" s="11" t="s">
        <v>12</v>
      </c>
      <c r="C266" s="11" t="s">
        <v>120</v>
      </c>
      <c r="D266" s="11" t="s">
        <v>121</v>
      </c>
      <c r="E266" s="12">
        <v>44214</v>
      </c>
      <c r="F266" s="6"/>
    </row>
    <row r="267" spans="1:6">
      <c r="A267" s="11">
        <v>2020</v>
      </c>
      <c r="B267" s="11" t="s">
        <v>12</v>
      </c>
      <c r="C267" s="11" t="s">
        <v>120</v>
      </c>
      <c r="D267" s="11" t="s">
        <v>121</v>
      </c>
      <c r="E267" s="12">
        <v>44800</v>
      </c>
      <c r="F267" s="6"/>
    </row>
    <row r="268" spans="1:6">
      <c r="A268" s="11">
        <v>2021</v>
      </c>
      <c r="B268" s="11" t="s">
        <v>12</v>
      </c>
      <c r="C268" s="11" t="s">
        <v>120</v>
      </c>
      <c r="D268" s="11" t="s">
        <v>121</v>
      </c>
      <c r="E268" s="12">
        <v>45417</v>
      </c>
      <c r="F268" s="6"/>
    </row>
    <row r="269" spans="1:6">
      <c r="A269" s="11">
        <v>2022</v>
      </c>
      <c r="B269" s="11" t="s">
        <v>12</v>
      </c>
      <c r="C269" s="11" t="s">
        <v>120</v>
      </c>
      <c r="D269" s="11" t="s">
        <v>121</v>
      </c>
      <c r="E269" s="12">
        <v>45360</v>
      </c>
      <c r="F269" s="6"/>
    </row>
    <row r="270" spans="1:6">
      <c r="A270" s="11">
        <v>2023</v>
      </c>
      <c r="B270" s="11" t="s">
        <v>12</v>
      </c>
      <c r="C270" s="11" t="s">
        <v>120</v>
      </c>
      <c r="D270" s="11" t="s">
        <v>121</v>
      </c>
      <c r="E270" s="12">
        <v>46004</v>
      </c>
      <c r="F270" s="6"/>
    </row>
    <row r="271" spans="1:6">
      <c r="A271" s="11">
        <v>2024</v>
      </c>
      <c r="B271" s="11" t="s">
        <v>12</v>
      </c>
      <c r="C271" s="11" t="s">
        <v>120</v>
      </c>
      <c r="D271" s="11" t="s">
        <v>121</v>
      </c>
      <c r="E271" s="12">
        <v>46450</v>
      </c>
      <c r="F271" s="6"/>
    </row>
    <row r="272" spans="1:6">
      <c r="A272" s="11">
        <v>2019</v>
      </c>
      <c r="B272" s="11" t="s">
        <v>13</v>
      </c>
      <c r="C272" s="11" t="s">
        <v>120</v>
      </c>
      <c r="D272" s="11" t="s">
        <v>121</v>
      </c>
      <c r="E272" s="12">
        <v>57518</v>
      </c>
      <c r="F272" s="6"/>
    </row>
    <row r="273" spans="1:6">
      <c r="A273" s="11">
        <v>2020</v>
      </c>
      <c r="B273" s="11" t="s">
        <v>13</v>
      </c>
      <c r="C273" s="11" t="s">
        <v>120</v>
      </c>
      <c r="D273" s="11" t="s">
        <v>121</v>
      </c>
      <c r="E273" s="12">
        <v>58671</v>
      </c>
      <c r="F273" s="6"/>
    </row>
    <row r="274" spans="1:6">
      <c r="A274" s="11">
        <v>2021</v>
      </c>
      <c r="B274" s="11" t="s">
        <v>13</v>
      </c>
      <c r="C274" s="11" t="s">
        <v>120</v>
      </c>
      <c r="D274" s="11" t="s">
        <v>121</v>
      </c>
      <c r="E274" s="12">
        <v>59378</v>
      </c>
      <c r="F274" s="6"/>
    </row>
    <row r="275" spans="1:6">
      <c r="A275" s="11">
        <v>2022</v>
      </c>
      <c r="B275" s="11" t="s">
        <v>13</v>
      </c>
      <c r="C275" s="11" t="s">
        <v>120</v>
      </c>
      <c r="D275" s="11" t="s">
        <v>121</v>
      </c>
      <c r="E275" s="12">
        <v>59659</v>
      </c>
      <c r="F275" s="6"/>
    </row>
    <row r="276" spans="1:6">
      <c r="A276" s="11">
        <v>2023</v>
      </c>
      <c r="B276" s="11" t="s">
        <v>13</v>
      </c>
      <c r="C276" s="11" t="s">
        <v>120</v>
      </c>
      <c r="D276" s="11" t="s">
        <v>121</v>
      </c>
      <c r="E276" s="12">
        <v>60620</v>
      </c>
      <c r="F276" s="6"/>
    </row>
    <row r="277" spans="1:6">
      <c r="A277" s="11">
        <v>2024</v>
      </c>
      <c r="B277" s="11" t="s">
        <v>13</v>
      </c>
      <c r="C277" s="11" t="s">
        <v>120</v>
      </c>
      <c r="D277" s="11" t="s">
        <v>121</v>
      </c>
      <c r="E277" s="12">
        <v>61489</v>
      </c>
      <c r="F277" s="6"/>
    </row>
    <row r="278" spans="1:6">
      <c r="A278" s="11">
        <v>2019</v>
      </c>
      <c r="B278" s="11" t="s">
        <v>14</v>
      </c>
      <c r="C278" s="11" t="s">
        <v>120</v>
      </c>
      <c r="D278" s="11" t="s">
        <v>121</v>
      </c>
      <c r="E278" s="12">
        <f>E254+E260+E266+E272</f>
        <v>231177</v>
      </c>
      <c r="F278" s="6"/>
    </row>
    <row r="279" spans="1:6">
      <c r="A279" s="11">
        <v>2020</v>
      </c>
      <c r="B279" s="11" t="s">
        <v>14</v>
      </c>
      <c r="C279" s="11" t="s">
        <v>120</v>
      </c>
      <c r="D279" s="11" t="s">
        <v>121</v>
      </c>
      <c r="E279" s="12">
        <f t="shared" ref="E279:E283" si="6">E255+E261+E267+E273</f>
        <v>234884</v>
      </c>
      <c r="F279" s="6"/>
    </row>
    <row r="280" spans="1:6">
      <c r="A280" s="11">
        <v>2021</v>
      </c>
      <c r="B280" s="11" t="s">
        <v>14</v>
      </c>
      <c r="C280" s="11" t="s">
        <v>120</v>
      </c>
      <c r="D280" s="11" t="s">
        <v>121</v>
      </c>
      <c r="E280" s="12">
        <f t="shared" si="6"/>
        <v>237744</v>
      </c>
      <c r="F280" s="6"/>
    </row>
    <row r="281" spans="1:6">
      <c r="A281" s="11">
        <v>2022</v>
      </c>
      <c r="B281" s="11" t="s">
        <v>14</v>
      </c>
      <c r="C281" s="11" t="s">
        <v>120</v>
      </c>
      <c r="D281" s="11" t="s">
        <v>121</v>
      </c>
      <c r="E281" s="12">
        <f t="shared" si="6"/>
        <v>237890</v>
      </c>
      <c r="F281" s="6"/>
    </row>
    <row r="282" spans="1:6">
      <c r="A282" s="11">
        <v>2023</v>
      </c>
      <c r="B282" s="11" t="s">
        <v>14</v>
      </c>
      <c r="C282" s="11" t="s">
        <v>120</v>
      </c>
      <c r="D282" s="11" t="s">
        <v>121</v>
      </c>
      <c r="E282" s="12">
        <f t="shared" si="6"/>
        <v>241029</v>
      </c>
      <c r="F282" s="6"/>
    </row>
    <row r="283" spans="1:6">
      <c r="A283" s="11">
        <v>2024</v>
      </c>
      <c r="B283" s="11" t="s">
        <v>14</v>
      </c>
      <c r="C283" s="11" t="s">
        <v>120</v>
      </c>
      <c r="D283" s="11" t="s">
        <v>121</v>
      </c>
      <c r="E283" s="12">
        <f t="shared" si="6"/>
        <v>243911</v>
      </c>
      <c r="F283" s="6"/>
    </row>
    <row r="284" spans="1:6">
      <c r="A284" s="11">
        <v>2019</v>
      </c>
      <c r="B284" s="11" t="s">
        <v>15</v>
      </c>
      <c r="C284" s="11" t="s">
        <v>120</v>
      </c>
      <c r="D284" s="11" t="s">
        <v>121</v>
      </c>
      <c r="E284" s="12">
        <v>2327117</v>
      </c>
      <c r="F284" s="6"/>
    </row>
    <row r="285" spans="1:6">
      <c r="A285" s="11">
        <v>2020</v>
      </c>
      <c r="B285" s="11" t="s">
        <v>15</v>
      </c>
      <c r="C285" s="11" t="s">
        <v>120</v>
      </c>
      <c r="D285" s="11" t="s">
        <v>121</v>
      </c>
      <c r="E285" s="12">
        <v>2350793</v>
      </c>
      <c r="F285" s="6"/>
    </row>
    <row r="286" spans="1:6">
      <c r="A286" s="11">
        <v>2021</v>
      </c>
      <c r="B286" s="11" t="s">
        <v>15</v>
      </c>
      <c r="C286" s="11" t="s">
        <v>120</v>
      </c>
      <c r="D286" s="11" t="s">
        <v>121</v>
      </c>
      <c r="E286" s="12">
        <v>2374026</v>
      </c>
      <c r="F286" s="6"/>
    </row>
    <row r="287" spans="1:6">
      <c r="A287" s="11">
        <v>2022</v>
      </c>
      <c r="B287" s="11" t="s">
        <v>15</v>
      </c>
      <c r="C287" s="11" t="s">
        <v>120</v>
      </c>
      <c r="D287" s="11" t="s">
        <v>121</v>
      </c>
      <c r="E287" s="12">
        <v>2392023</v>
      </c>
      <c r="F287" s="6"/>
    </row>
    <row r="288" spans="1:6">
      <c r="A288" s="11">
        <v>2023</v>
      </c>
      <c r="B288" s="11" t="s">
        <v>15</v>
      </c>
      <c r="C288" s="11" t="s">
        <v>120</v>
      </c>
      <c r="D288" s="11" t="s">
        <v>121</v>
      </c>
      <c r="E288" s="12">
        <v>2416955</v>
      </c>
      <c r="F288" s="6"/>
    </row>
    <row r="289" spans="1:6">
      <c r="A289" s="11">
        <v>2024</v>
      </c>
      <c r="B289" s="11" t="s">
        <v>15</v>
      </c>
      <c r="C289" s="11" t="s">
        <v>120</v>
      </c>
      <c r="D289" s="11" t="s">
        <v>121</v>
      </c>
      <c r="E289" s="12">
        <v>2436823</v>
      </c>
      <c r="F289" s="6"/>
    </row>
    <row r="290" spans="1:6">
      <c r="A290" s="11">
        <v>2019</v>
      </c>
      <c r="B290" s="11" t="s">
        <v>16</v>
      </c>
      <c r="C290" s="11" t="s">
        <v>120</v>
      </c>
      <c r="D290" s="11" t="s">
        <v>121</v>
      </c>
      <c r="E290" s="12">
        <v>6487618</v>
      </c>
      <c r="F290" s="6"/>
    </row>
    <row r="291" spans="1:6">
      <c r="A291" s="11">
        <v>2020</v>
      </c>
      <c r="B291" s="11" t="s">
        <v>16</v>
      </c>
      <c r="C291" s="11" t="s">
        <v>120</v>
      </c>
      <c r="D291" s="11" t="s">
        <v>121</v>
      </c>
      <c r="E291" s="12">
        <v>6549811</v>
      </c>
      <c r="F291" s="6"/>
    </row>
    <row r="292" spans="1:6">
      <c r="A292" s="11">
        <v>2021</v>
      </c>
      <c r="B292" s="11" t="s">
        <v>16</v>
      </c>
      <c r="C292" s="11" t="s">
        <v>120</v>
      </c>
      <c r="D292" s="11" t="s">
        <v>121</v>
      </c>
      <c r="E292" s="12">
        <v>6608449</v>
      </c>
      <c r="F292" s="6"/>
    </row>
    <row r="293" spans="1:6">
      <c r="A293" s="11">
        <v>2022</v>
      </c>
      <c r="B293" s="11" t="s">
        <v>16</v>
      </c>
      <c r="C293" s="11" t="s">
        <v>120</v>
      </c>
      <c r="D293" s="11" t="s">
        <v>121</v>
      </c>
      <c r="E293" s="12">
        <v>6665474</v>
      </c>
      <c r="F293" s="6"/>
    </row>
    <row r="294" spans="1:6">
      <c r="A294" s="11">
        <v>2023</v>
      </c>
      <c r="B294" s="11" t="s">
        <v>16</v>
      </c>
      <c r="C294" s="11" t="s">
        <v>120</v>
      </c>
      <c r="D294" s="11" t="s">
        <v>121</v>
      </c>
      <c r="E294" s="12">
        <v>6726475</v>
      </c>
      <c r="F294" s="6"/>
    </row>
    <row r="295" spans="1:6">
      <c r="A295" s="11">
        <v>2024</v>
      </c>
      <c r="B295" s="11" t="s">
        <v>16</v>
      </c>
      <c r="C295" s="11" t="s">
        <v>120</v>
      </c>
      <c r="D295" s="11" t="s">
        <v>121</v>
      </c>
      <c r="E295" s="12">
        <v>6778139</v>
      </c>
      <c r="F295" s="6"/>
    </row>
    <row r="296" spans="1:6">
      <c r="A296" s="11">
        <v>2019</v>
      </c>
      <c r="B296" s="11" t="s">
        <v>2</v>
      </c>
      <c r="C296" s="11" t="s">
        <v>120</v>
      </c>
      <c r="D296" s="11" t="s">
        <v>122</v>
      </c>
      <c r="E296" s="12">
        <v>280844</v>
      </c>
      <c r="F296" s="6"/>
    </row>
    <row r="297" spans="1:6">
      <c r="A297" s="11">
        <v>2020</v>
      </c>
      <c r="B297" s="11" t="s">
        <v>2</v>
      </c>
      <c r="C297" s="11" t="s">
        <v>120</v>
      </c>
      <c r="D297" s="11" t="s">
        <v>122</v>
      </c>
      <c r="E297" s="12">
        <v>284353</v>
      </c>
      <c r="F297" s="6"/>
    </row>
    <row r="298" spans="1:6">
      <c r="A298" s="11">
        <v>2021</v>
      </c>
      <c r="B298" s="11" t="s">
        <v>2</v>
      </c>
      <c r="C298" s="11" t="s">
        <v>120</v>
      </c>
      <c r="D298" s="11" t="s">
        <v>122</v>
      </c>
      <c r="E298" s="12">
        <v>287012</v>
      </c>
      <c r="F298" s="6"/>
    </row>
    <row r="299" spans="1:6">
      <c r="A299" s="11">
        <v>2022</v>
      </c>
      <c r="B299" s="11" t="s">
        <v>2</v>
      </c>
      <c r="C299" s="11" t="s">
        <v>120</v>
      </c>
      <c r="D299" s="11" t="s">
        <v>122</v>
      </c>
      <c r="E299" s="12">
        <v>285603</v>
      </c>
      <c r="F299" s="6"/>
    </row>
    <row r="300" spans="1:6">
      <c r="A300" s="11">
        <v>2023</v>
      </c>
      <c r="B300" s="11" t="s">
        <v>2</v>
      </c>
      <c r="C300" s="11" t="s">
        <v>120</v>
      </c>
      <c r="D300" s="11" t="s">
        <v>122</v>
      </c>
      <c r="E300" s="12">
        <v>287912</v>
      </c>
      <c r="F300" s="6"/>
    </row>
    <row r="301" spans="1:6">
      <c r="A301" s="11">
        <v>2024</v>
      </c>
      <c r="B301" s="11" t="s">
        <v>2</v>
      </c>
      <c r="C301" s="11" t="s">
        <v>120</v>
      </c>
      <c r="D301" s="11" t="s">
        <v>122</v>
      </c>
      <c r="E301" s="12">
        <v>289854</v>
      </c>
      <c r="F301" s="6"/>
    </row>
    <row r="302" spans="1:6">
      <c r="A302" s="11">
        <v>2019</v>
      </c>
      <c r="B302" s="11" t="s">
        <v>11</v>
      </c>
      <c r="C302" s="11" t="s">
        <v>120</v>
      </c>
      <c r="D302" s="11" t="s">
        <v>122</v>
      </c>
      <c r="E302" s="12">
        <v>319907</v>
      </c>
      <c r="F302" s="6"/>
    </row>
    <row r="303" spans="1:6">
      <c r="A303" s="11">
        <v>2020</v>
      </c>
      <c r="B303" s="11" t="s">
        <v>11</v>
      </c>
      <c r="C303" s="11" t="s">
        <v>120</v>
      </c>
      <c r="D303" s="11" t="s">
        <v>122</v>
      </c>
      <c r="E303" s="12">
        <v>324119</v>
      </c>
      <c r="F303" s="6"/>
    </row>
    <row r="304" spans="1:6">
      <c r="A304" s="11">
        <v>2021</v>
      </c>
      <c r="B304" s="11" t="s">
        <v>11</v>
      </c>
      <c r="C304" s="11" t="s">
        <v>120</v>
      </c>
      <c r="D304" s="11" t="s">
        <v>122</v>
      </c>
      <c r="E304" s="12">
        <v>327153</v>
      </c>
      <c r="F304" s="6"/>
    </row>
    <row r="305" spans="1:6">
      <c r="A305" s="11">
        <v>2022</v>
      </c>
      <c r="B305" s="11" t="s">
        <v>11</v>
      </c>
      <c r="C305" s="11" t="s">
        <v>120</v>
      </c>
      <c r="D305" s="11" t="s">
        <v>122</v>
      </c>
      <c r="E305" s="12">
        <v>315857</v>
      </c>
      <c r="F305" s="6"/>
    </row>
    <row r="306" spans="1:6">
      <c r="A306" s="11">
        <v>2023</v>
      </c>
      <c r="B306" s="11" t="s">
        <v>11</v>
      </c>
      <c r="C306" s="11" t="s">
        <v>120</v>
      </c>
      <c r="D306" s="11" t="s">
        <v>122</v>
      </c>
      <c r="E306" s="12">
        <v>319696</v>
      </c>
      <c r="F306" s="6"/>
    </row>
    <row r="307" spans="1:6">
      <c r="A307" s="11">
        <v>2024</v>
      </c>
      <c r="B307" s="11" t="s">
        <v>11</v>
      </c>
      <c r="C307" s="11" t="s">
        <v>120</v>
      </c>
      <c r="D307" s="11" t="s">
        <v>122</v>
      </c>
      <c r="E307" s="12">
        <v>322944</v>
      </c>
      <c r="F307" s="6"/>
    </row>
    <row r="308" spans="1:6">
      <c r="A308" s="11">
        <v>2019</v>
      </c>
      <c r="B308" s="11" t="s">
        <v>12</v>
      </c>
      <c r="C308" s="11" t="s">
        <v>120</v>
      </c>
      <c r="D308" s="11" t="s">
        <v>122</v>
      </c>
      <c r="E308" s="12">
        <v>228137</v>
      </c>
      <c r="F308" s="6"/>
    </row>
    <row r="309" spans="1:6">
      <c r="A309" s="11">
        <v>2020</v>
      </c>
      <c r="B309" s="11" t="s">
        <v>12</v>
      </c>
      <c r="C309" s="11" t="s">
        <v>120</v>
      </c>
      <c r="D309" s="11" t="s">
        <v>122</v>
      </c>
      <c r="E309" s="12">
        <v>230816</v>
      </c>
      <c r="F309" s="6"/>
    </row>
    <row r="310" spans="1:6">
      <c r="A310" s="11">
        <v>2021</v>
      </c>
      <c r="B310" s="11" t="s">
        <v>12</v>
      </c>
      <c r="C310" s="11" t="s">
        <v>120</v>
      </c>
      <c r="D310" s="11" t="s">
        <v>122</v>
      </c>
      <c r="E310" s="12">
        <v>233233</v>
      </c>
      <c r="F310" s="6"/>
    </row>
    <row r="311" spans="1:6">
      <c r="A311" s="11">
        <v>2022</v>
      </c>
      <c r="B311" s="11" t="s">
        <v>12</v>
      </c>
      <c r="C311" s="11" t="s">
        <v>120</v>
      </c>
      <c r="D311" s="11" t="s">
        <v>122</v>
      </c>
      <c r="E311" s="12">
        <v>226569</v>
      </c>
      <c r="F311" s="6"/>
    </row>
    <row r="312" spans="1:6">
      <c r="A312" s="11">
        <v>2023</v>
      </c>
      <c r="B312" s="11" t="s">
        <v>12</v>
      </c>
      <c r="C312" s="11" t="s">
        <v>120</v>
      </c>
      <c r="D312" s="11" t="s">
        <v>122</v>
      </c>
      <c r="E312" s="12">
        <v>229247</v>
      </c>
      <c r="F312" s="6"/>
    </row>
    <row r="313" spans="1:6">
      <c r="A313" s="11">
        <v>2024</v>
      </c>
      <c r="B313" s="11" t="s">
        <v>12</v>
      </c>
      <c r="C313" s="11" t="s">
        <v>120</v>
      </c>
      <c r="D313" s="11" t="s">
        <v>122</v>
      </c>
      <c r="E313" s="12">
        <v>231218</v>
      </c>
      <c r="F313" s="6"/>
    </row>
    <row r="314" spans="1:6">
      <c r="A314" s="11">
        <v>2019</v>
      </c>
      <c r="B314" s="11" t="s">
        <v>13</v>
      </c>
      <c r="C314" s="11" t="s">
        <v>120</v>
      </c>
      <c r="D314" s="11" t="s">
        <v>122</v>
      </c>
      <c r="E314" s="12">
        <v>297800</v>
      </c>
      <c r="F314" s="6"/>
    </row>
    <row r="315" spans="1:6">
      <c r="A315" s="11">
        <v>2020</v>
      </c>
      <c r="B315" s="11" t="s">
        <v>13</v>
      </c>
      <c r="C315" s="11" t="s">
        <v>120</v>
      </c>
      <c r="D315" s="11" t="s">
        <v>122</v>
      </c>
      <c r="E315" s="12">
        <v>302730</v>
      </c>
      <c r="F315" s="6"/>
    </row>
    <row r="316" spans="1:6">
      <c r="A316" s="11">
        <v>2021</v>
      </c>
      <c r="B316" s="11" t="s">
        <v>13</v>
      </c>
      <c r="C316" s="11" t="s">
        <v>120</v>
      </c>
      <c r="D316" s="11" t="s">
        <v>122</v>
      </c>
      <c r="E316" s="12">
        <v>306070</v>
      </c>
      <c r="F316" s="6"/>
    </row>
    <row r="317" spans="1:6">
      <c r="A317" s="11">
        <v>2022</v>
      </c>
      <c r="B317" s="11" t="s">
        <v>13</v>
      </c>
      <c r="C317" s="11" t="s">
        <v>120</v>
      </c>
      <c r="D317" s="11" t="s">
        <v>122</v>
      </c>
      <c r="E317" s="12">
        <v>295522</v>
      </c>
      <c r="F317" s="6"/>
    </row>
    <row r="318" spans="1:6">
      <c r="A318" s="11">
        <v>2023</v>
      </c>
      <c r="B318" s="11" t="s">
        <v>13</v>
      </c>
      <c r="C318" s="11" t="s">
        <v>120</v>
      </c>
      <c r="D318" s="11" t="s">
        <v>122</v>
      </c>
      <c r="E318" s="12">
        <v>299711</v>
      </c>
      <c r="F318" s="6"/>
    </row>
    <row r="319" spans="1:6">
      <c r="A319" s="11">
        <v>2024</v>
      </c>
      <c r="B319" s="11" t="s">
        <v>13</v>
      </c>
      <c r="C319" s="11" t="s">
        <v>120</v>
      </c>
      <c r="D319" s="11" t="s">
        <v>122</v>
      </c>
      <c r="E319" s="12">
        <v>302838</v>
      </c>
      <c r="F319" s="6"/>
    </row>
    <row r="320" spans="1:6">
      <c r="A320" s="11">
        <v>2019</v>
      </c>
      <c r="B320" s="11" t="s">
        <v>14</v>
      </c>
      <c r="C320" s="11" t="s">
        <v>120</v>
      </c>
      <c r="D320" s="11" t="s">
        <v>122</v>
      </c>
      <c r="E320" s="12">
        <f>E296+E302+E308+E314</f>
        <v>1126688</v>
      </c>
      <c r="F320" s="6"/>
    </row>
    <row r="321" spans="1:6">
      <c r="A321" s="11">
        <v>2020</v>
      </c>
      <c r="B321" s="11" t="s">
        <v>14</v>
      </c>
      <c r="C321" s="11" t="s">
        <v>120</v>
      </c>
      <c r="D321" s="11" t="s">
        <v>122</v>
      </c>
      <c r="E321" s="12">
        <f t="shared" ref="E321:E325" si="7">E297+E303+E309+E315</f>
        <v>1142018</v>
      </c>
      <c r="F321" s="6"/>
    </row>
    <row r="322" spans="1:6">
      <c r="A322" s="11">
        <v>2021</v>
      </c>
      <c r="B322" s="11" t="s">
        <v>14</v>
      </c>
      <c r="C322" s="11" t="s">
        <v>120</v>
      </c>
      <c r="D322" s="11" t="s">
        <v>122</v>
      </c>
      <c r="E322" s="12">
        <f t="shared" si="7"/>
        <v>1153468</v>
      </c>
      <c r="F322" s="6"/>
    </row>
    <row r="323" spans="1:6">
      <c r="A323" s="11">
        <v>2022</v>
      </c>
      <c r="B323" s="11" t="s">
        <v>14</v>
      </c>
      <c r="C323" s="11" t="s">
        <v>120</v>
      </c>
      <c r="D323" s="11" t="s">
        <v>122</v>
      </c>
      <c r="E323" s="12">
        <f t="shared" si="7"/>
        <v>1123551</v>
      </c>
      <c r="F323" s="6"/>
    </row>
    <row r="324" spans="1:6">
      <c r="A324" s="11">
        <v>2023</v>
      </c>
      <c r="B324" s="11" t="s">
        <v>14</v>
      </c>
      <c r="C324" s="11" t="s">
        <v>120</v>
      </c>
      <c r="D324" s="11" t="s">
        <v>122</v>
      </c>
      <c r="E324" s="12">
        <f t="shared" si="7"/>
        <v>1136566</v>
      </c>
      <c r="F324" s="6"/>
    </row>
    <row r="325" spans="1:6">
      <c r="A325" s="11">
        <v>2024</v>
      </c>
      <c r="B325" s="11" t="s">
        <v>14</v>
      </c>
      <c r="C325" s="11" t="s">
        <v>120</v>
      </c>
      <c r="D325" s="11" t="s">
        <v>122</v>
      </c>
      <c r="E325" s="12">
        <f t="shared" si="7"/>
        <v>1146854</v>
      </c>
      <c r="F325" s="6"/>
    </row>
    <row r="326" spans="1:6">
      <c r="A326" s="11">
        <v>2019</v>
      </c>
      <c r="B326" s="11" t="s">
        <v>15</v>
      </c>
      <c r="C326" s="11" t="s">
        <v>120</v>
      </c>
      <c r="D326" s="11" t="s">
        <v>122</v>
      </c>
      <c r="E326" s="12">
        <v>9722071</v>
      </c>
      <c r="F326" s="6"/>
    </row>
    <row r="327" spans="1:6">
      <c r="A327" s="11">
        <v>2020</v>
      </c>
      <c r="B327" s="11" t="s">
        <v>15</v>
      </c>
      <c r="C327" s="11" t="s">
        <v>120</v>
      </c>
      <c r="D327" s="11" t="s">
        <v>122</v>
      </c>
      <c r="E327" s="12">
        <v>9808400</v>
      </c>
      <c r="F327" s="6"/>
    </row>
    <row r="328" spans="1:6">
      <c r="A328" s="11">
        <v>2021</v>
      </c>
      <c r="B328" s="11" t="s">
        <v>15</v>
      </c>
      <c r="C328" s="11" t="s">
        <v>120</v>
      </c>
      <c r="D328" s="11" t="s">
        <v>122</v>
      </c>
      <c r="E328" s="12">
        <v>9890917</v>
      </c>
      <c r="F328" s="6"/>
    </row>
    <row r="329" spans="1:6">
      <c r="A329" s="11">
        <v>2022</v>
      </c>
      <c r="B329" s="11" t="s">
        <v>15</v>
      </c>
      <c r="C329" s="11" t="s">
        <v>120</v>
      </c>
      <c r="D329" s="11" t="s">
        <v>122</v>
      </c>
      <c r="E329" s="12">
        <v>9646687</v>
      </c>
      <c r="F329" s="6"/>
    </row>
    <row r="330" spans="1:6">
      <c r="A330" s="11">
        <v>2023</v>
      </c>
      <c r="B330" s="11" t="s">
        <v>15</v>
      </c>
      <c r="C330" s="11" t="s">
        <v>120</v>
      </c>
      <c r="D330" s="11" t="s">
        <v>122</v>
      </c>
      <c r="E330" s="12">
        <v>9733559</v>
      </c>
      <c r="F330" s="6"/>
    </row>
    <row r="331" spans="1:6">
      <c r="A331" s="11">
        <v>2024</v>
      </c>
      <c r="B331" s="11" t="s">
        <v>15</v>
      </c>
      <c r="C331" s="11" t="s">
        <v>120</v>
      </c>
      <c r="D331" s="11" t="s">
        <v>122</v>
      </c>
      <c r="E331" s="12">
        <v>9802205</v>
      </c>
      <c r="F331" s="6"/>
    </row>
    <row r="332" spans="1:6">
      <c r="A332" s="11">
        <v>2019</v>
      </c>
      <c r="B332" s="11" t="s">
        <v>16</v>
      </c>
      <c r="C332" s="11" t="s">
        <v>120</v>
      </c>
      <c r="D332" s="11" t="s">
        <v>122</v>
      </c>
      <c r="E332" s="12">
        <v>29595441</v>
      </c>
      <c r="F332" s="6"/>
    </row>
    <row r="333" spans="1:6">
      <c r="A333" s="11">
        <v>2020</v>
      </c>
      <c r="B333" s="11" t="s">
        <v>16</v>
      </c>
      <c r="C333" s="11" t="s">
        <v>120</v>
      </c>
      <c r="D333" s="11" t="s">
        <v>122</v>
      </c>
      <c r="E333" s="12">
        <v>29843238</v>
      </c>
      <c r="F333" s="6"/>
    </row>
    <row r="334" spans="1:6">
      <c r="A334" s="11">
        <v>2021</v>
      </c>
      <c r="B334" s="11" t="s">
        <v>16</v>
      </c>
      <c r="C334" s="11" t="s">
        <v>120</v>
      </c>
      <c r="D334" s="11" t="s">
        <v>122</v>
      </c>
      <c r="E334" s="12">
        <v>30068996</v>
      </c>
      <c r="F334" s="6"/>
    </row>
    <row r="335" spans="1:6">
      <c r="A335" s="11">
        <v>2022</v>
      </c>
      <c r="B335" s="11" t="s">
        <v>16</v>
      </c>
      <c r="C335" s="11" t="s">
        <v>120</v>
      </c>
      <c r="D335" s="11" t="s">
        <v>122</v>
      </c>
      <c r="E335" s="12">
        <v>29232813</v>
      </c>
      <c r="F335" s="6"/>
    </row>
    <row r="336" spans="1:6">
      <c r="A336" s="11">
        <v>2023</v>
      </c>
      <c r="B336" s="11" t="s">
        <v>16</v>
      </c>
      <c r="C336" s="11" t="s">
        <v>120</v>
      </c>
      <c r="D336" s="11" t="s">
        <v>122</v>
      </c>
      <c r="E336" s="12">
        <v>29460418</v>
      </c>
      <c r="F336" s="6"/>
    </row>
    <row r="337" spans="1:6">
      <c r="A337" s="11">
        <v>2024</v>
      </c>
      <c r="B337" s="11" t="s">
        <v>16</v>
      </c>
      <c r="C337" s="11" t="s">
        <v>120</v>
      </c>
      <c r="D337" s="11" t="s">
        <v>122</v>
      </c>
      <c r="E337" s="12">
        <v>29650122</v>
      </c>
      <c r="F337" s="6"/>
    </row>
    <row r="338" spans="1:6">
      <c r="A338" s="11">
        <v>2019</v>
      </c>
      <c r="B338" s="11" t="s">
        <v>2</v>
      </c>
      <c r="C338" s="11" t="s">
        <v>120</v>
      </c>
      <c r="D338" s="38" t="s">
        <v>123</v>
      </c>
      <c r="E338" s="12">
        <v>60771.47</v>
      </c>
      <c r="F338" s="6"/>
    </row>
    <row r="339" spans="1:6">
      <c r="A339" s="11">
        <v>2020</v>
      </c>
      <c r="B339" s="11" t="s">
        <v>2</v>
      </c>
      <c r="C339" s="11" t="s">
        <v>120</v>
      </c>
      <c r="D339" s="38" t="s">
        <v>123</v>
      </c>
      <c r="E339" s="12">
        <v>61645.38</v>
      </c>
      <c r="F339" s="6"/>
    </row>
    <row r="340" spans="1:6">
      <c r="A340" s="11">
        <v>2021</v>
      </c>
      <c r="B340" s="11" t="s">
        <v>2</v>
      </c>
      <c r="C340" s="11" t="s">
        <v>120</v>
      </c>
      <c r="D340" s="38" t="s">
        <v>123</v>
      </c>
      <c r="E340" s="12">
        <v>62365.91</v>
      </c>
      <c r="F340" s="6"/>
    </row>
    <row r="341" spans="1:6">
      <c r="A341" s="11">
        <v>2022</v>
      </c>
      <c r="B341" s="11" t="s">
        <v>2</v>
      </c>
      <c r="C341" s="11" t="s">
        <v>120</v>
      </c>
      <c r="D341" s="38" t="s">
        <v>123</v>
      </c>
      <c r="E341" s="12">
        <v>62494.94</v>
      </c>
      <c r="F341" s="6"/>
    </row>
    <row r="342" spans="1:6">
      <c r="A342" s="11">
        <v>2023</v>
      </c>
      <c r="B342" s="11" t="s">
        <v>2</v>
      </c>
      <c r="C342" s="11" t="s">
        <v>120</v>
      </c>
      <c r="D342" s="38" t="s">
        <v>123</v>
      </c>
      <c r="E342" s="12">
        <v>63123.1</v>
      </c>
      <c r="F342" s="6"/>
    </row>
    <row r="343" spans="1:6">
      <c r="A343" s="11">
        <v>2024</v>
      </c>
      <c r="B343" s="11" t="s">
        <v>2</v>
      </c>
      <c r="C343" s="11" t="s">
        <v>120</v>
      </c>
      <c r="D343" s="38" t="s">
        <v>123</v>
      </c>
      <c r="E343" s="12">
        <v>63677.09</v>
      </c>
      <c r="F343" s="6"/>
    </row>
    <row r="344" spans="1:6">
      <c r="A344" s="11">
        <v>2019</v>
      </c>
      <c r="B344" s="11" t="s">
        <v>11</v>
      </c>
      <c r="C344" s="11" t="s">
        <v>120</v>
      </c>
      <c r="D344" s="38" t="s">
        <v>123</v>
      </c>
      <c r="E344" s="12">
        <v>69665.78</v>
      </c>
      <c r="F344" s="6"/>
    </row>
    <row r="345" spans="1:6">
      <c r="A345" s="11">
        <v>2020</v>
      </c>
      <c r="B345" s="11" t="s">
        <v>11</v>
      </c>
      <c r="C345" s="11" t="s">
        <v>120</v>
      </c>
      <c r="D345" s="38" t="s">
        <v>123</v>
      </c>
      <c r="E345" s="12">
        <v>70772.12</v>
      </c>
      <c r="F345" s="6"/>
    </row>
    <row r="346" spans="1:6">
      <c r="A346" s="11">
        <v>2021</v>
      </c>
      <c r="B346" s="11" t="s">
        <v>11</v>
      </c>
      <c r="C346" s="11" t="s">
        <v>120</v>
      </c>
      <c r="D346" s="38" t="s">
        <v>123</v>
      </c>
      <c r="E346" s="12">
        <v>71559.64</v>
      </c>
      <c r="F346" s="6"/>
    </row>
    <row r="347" spans="1:6">
      <c r="A347" s="11">
        <v>2022</v>
      </c>
      <c r="B347" s="11" t="s">
        <v>11</v>
      </c>
      <c r="C347" s="11" t="s">
        <v>120</v>
      </c>
      <c r="D347" s="38" t="s">
        <v>123</v>
      </c>
      <c r="E347" s="12">
        <v>73412.850000000006</v>
      </c>
      <c r="F347" s="6"/>
    </row>
    <row r="348" spans="1:6">
      <c r="A348" s="11">
        <v>2023</v>
      </c>
      <c r="B348" s="11" t="s">
        <v>11</v>
      </c>
      <c r="C348" s="11" t="s">
        <v>120</v>
      </c>
      <c r="D348" s="38" t="s">
        <v>123</v>
      </c>
      <c r="E348" s="12">
        <v>74470.91</v>
      </c>
      <c r="F348" s="6"/>
    </row>
    <row r="349" spans="1:6">
      <c r="A349" s="11">
        <v>2024</v>
      </c>
      <c r="B349" s="11" t="s">
        <v>11</v>
      </c>
      <c r="C349" s="11" t="s">
        <v>120</v>
      </c>
      <c r="D349" s="38" t="s">
        <v>123</v>
      </c>
      <c r="E349" s="12">
        <v>75334.59</v>
      </c>
      <c r="F349" s="6"/>
    </row>
    <row r="350" spans="1:6">
      <c r="A350" s="11">
        <v>2019</v>
      </c>
      <c r="B350" s="11" t="s">
        <v>12</v>
      </c>
      <c r="C350" s="11" t="s">
        <v>120</v>
      </c>
      <c r="D350" s="38" t="s">
        <v>123</v>
      </c>
      <c r="E350" s="12">
        <v>49477.95</v>
      </c>
      <c r="F350" s="6"/>
    </row>
    <row r="351" spans="1:6">
      <c r="A351" s="11">
        <v>2020</v>
      </c>
      <c r="B351" s="11" t="s">
        <v>12</v>
      </c>
      <c r="C351" s="11" t="s">
        <v>120</v>
      </c>
      <c r="D351" s="38" t="s">
        <v>123</v>
      </c>
      <c r="E351" s="12">
        <v>50238.720000000001</v>
      </c>
      <c r="F351" s="6"/>
    </row>
    <row r="352" spans="1:6">
      <c r="A352" s="11">
        <v>2021</v>
      </c>
      <c r="B352" s="11" t="s">
        <v>12</v>
      </c>
      <c r="C352" s="11" t="s">
        <v>120</v>
      </c>
      <c r="D352" s="38" t="s">
        <v>123</v>
      </c>
      <c r="E352" s="12">
        <v>50928.98</v>
      </c>
      <c r="F352" s="6"/>
    </row>
    <row r="353" spans="1:6">
      <c r="A353" s="11">
        <v>2022</v>
      </c>
      <c r="B353" s="11" t="s">
        <v>12</v>
      </c>
      <c r="C353" s="11" t="s">
        <v>120</v>
      </c>
      <c r="D353" s="38" t="s">
        <v>123</v>
      </c>
      <c r="E353" s="12">
        <v>52622.47</v>
      </c>
      <c r="F353" s="6"/>
    </row>
    <row r="354" spans="1:6">
      <c r="A354" s="11">
        <v>2023</v>
      </c>
      <c r="B354" s="11" t="s">
        <v>12</v>
      </c>
      <c r="C354" s="11" t="s">
        <v>120</v>
      </c>
      <c r="D354" s="38" t="s">
        <v>123</v>
      </c>
      <c r="E354" s="12">
        <v>53374.03</v>
      </c>
      <c r="F354" s="6"/>
    </row>
    <row r="355" spans="1:6">
      <c r="A355" s="11">
        <v>2024</v>
      </c>
      <c r="B355" s="11" t="s">
        <v>12</v>
      </c>
      <c r="C355" s="11" t="s">
        <v>120</v>
      </c>
      <c r="D355" s="38" t="s">
        <v>123</v>
      </c>
      <c r="E355" s="12">
        <v>53936.89</v>
      </c>
      <c r="F355" s="6"/>
    </row>
    <row r="356" spans="1:6">
      <c r="A356" s="11">
        <v>2019</v>
      </c>
      <c r="B356" s="11" t="s">
        <v>13</v>
      </c>
      <c r="C356" s="11" t="s">
        <v>120</v>
      </c>
      <c r="D356" s="38" t="s">
        <v>123</v>
      </c>
      <c r="E356" s="12">
        <v>65275.16</v>
      </c>
      <c r="F356" s="6"/>
    </row>
    <row r="357" spans="1:6">
      <c r="A357" s="11">
        <v>2020</v>
      </c>
      <c r="B357" s="11" t="s">
        <v>13</v>
      </c>
      <c r="C357" s="11" t="s">
        <v>120</v>
      </c>
      <c r="D357" s="38" t="s">
        <v>123</v>
      </c>
      <c r="E357" s="12">
        <v>66525.53</v>
      </c>
      <c r="F357" s="6"/>
    </row>
    <row r="358" spans="1:6">
      <c r="A358" s="11">
        <v>2021</v>
      </c>
      <c r="B358" s="11" t="s">
        <v>13</v>
      </c>
      <c r="C358" s="11" t="s">
        <v>120</v>
      </c>
      <c r="D358" s="38" t="s">
        <v>123</v>
      </c>
      <c r="E358" s="12">
        <v>67426.100000000006</v>
      </c>
      <c r="F358" s="6"/>
    </row>
    <row r="359" spans="1:6">
      <c r="A359" s="11">
        <v>2022</v>
      </c>
      <c r="B359" s="11" t="s">
        <v>13</v>
      </c>
      <c r="C359" s="11" t="s">
        <v>120</v>
      </c>
      <c r="D359" s="38" t="s">
        <v>123</v>
      </c>
      <c r="E359" s="12">
        <v>69570.509999999995</v>
      </c>
      <c r="F359" s="6"/>
    </row>
    <row r="360" spans="1:6">
      <c r="A360" s="11">
        <v>2023</v>
      </c>
      <c r="B360" s="11" t="s">
        <v>13</v>
      </c>
      <c r="C360" s="11" t="s">
        <v>120</v>
      </c>
      <c r="D360" s="38" t="s">
        <v>123</v>
      </c>
      <c r="E360" s="12">
        <v>70706.899999999994</v>
      </c>
      <c r="F360" s="6"/>
    </row>
    <row r="361" spans="1:6">
      <c r="A361" s="11">
        <v>2024</v>
      </c>
      <c r="B361" s="11" t="s">
        <v>13</v>
      </c>
      <c r="C361" s="11" t="s">
        <v>120</v>
      </c>
      <c r="D361" s="38" t="s">
        <v>123</v>
      </c>
      <c r="E361" s="12">
        <v>71558.880000000005</v>
      </c>
      <c r="F361" s="6"/>
    </row>
    <row r="362" spans="1:6">
      <c r="A362" s="11">
        <v>2019</v>
      </c>
      <c r="B362" s="11" t="s">
        <v>14</v>
      </c>
      <c r="C362" s="11" t="s">
        <v>120</v>
      </c>
      <c r="D362" s="38" t="s">
        <v>123</v>
      </c>
      <c r="E362" s="12">
        <f>E338+E344+E350+E356</f>
        <v>245190.36000000002</v>
      </c>
      <c r="F362" s="6"/>
    </row>
    <row r="363" spans="1:6">
      <c r="A363" s="11">
        <v>2020</v>
      </c>
      <c r="B363" s="11" t="s">
        <v>14</v>
      </c>
      <c r="C363" s="11" t="s">
        <v>120</v>
      </c>
      <c r="D363" s="38" t="s">
        <v>123</v>
      </c>
      <c r="E363" s="12">
        <f t="shared" ref="E363:E367" si="8">E339+E345+E351+E357</f>
        <v>249181.75</v>
      </c>
      <c r="F363" s="6"/>
    </row>
    <row r="364" spans="1:6">
      <c r="A364" s="11">
        <v>2021</v>
      </c>
      <c r="B364" s="11" t="s">
        <v>14</v>
      </c>
      <c r="C364" s="11" t="s">
        <v>120</v>
      </c>
      <c r="D364" s="38" t="s">
        <v>123</v>
      </c>
      <c r="E364" s="12">
        <f t="shared" si="8"/>
        <v>252280.63</v>
      </c>
      <c r="F364" s="6"/>
    </row>
    <row r="365" spans="1:6">
      <c r="A365" s="11">
        <v>2022</v>
      </c>
      <c r="B365" s="11" t="s">
        <v>14</v>
      </c>
      <c r="C365" s="11" t="s">
        <v>120</v>
      </c>
      <c r="D365" s="38" t="s">
        <v>123</v>
      </c>
      <c r="E365" s="12">
        <f t="shared" si="8"/>
        <v>258100.77000000002</v>
      </c>
      <c r="F365" s="6"/>
    </row>
    <row r="366" spans="1:6">
      <c r="A366" s="11">
        <v>2023</v>
      </c>
      <c r="B366" s="11" t="s">
        <v>14</v>
      </c>
      <c r="C366" s="11" t="s">
        <v>120</v>
      </c>
      <c r="D366" s="38" t="s">
        <v>123</v>
      </c>
      <c r="E366" s="12">
        <f t="shared" si="8"/>
        <v>261674.94</v>
      </c>
      <c r="F366" s="6"/>
    </row>
    <row r="367" spans="1:6">
      <c r="A367" s="11">
        <v>2024</v>
      </c>
      <c r="B367" s="11" t="s">
        <v>14</v>
      </c>
      <c r="C367" s="11" t="s">
        <v>120</v>
      </c>
      <c r="D367" s="38" t="s">
        <v>123</v>
      </c>
      <c r="E367" s="12">
        <f t="shared" si="8"/>
        <v>264507.45</v>
      </c>
      <c r="F367" s="6"/>
    </row>
    <row r="368" spans="1:6">
      <c r="A368" s="11">
        <v>2019</v>
      </c>
      <c r="B368" s="11" t="s">
        <v>15</v>
      </c>
      <c r="C368" s="11" t="s">
        <v>120</v>
      </c>
      <c r="D368" s="38" t="s">
        <v>123</v>
      </c>
      <c r="E368" s="12">
        <v>2143365.9</v>
      </c>
      <c r="F368" s="6"/>
    </row>
    <row r="369" spans="1:6">
      <c r="A369" s="11">
        <v>2020</v>
      </c>
      <c r="B369" s="11" t="s">
        <v>15</v>
      </c>
      <c r="C369" s="11" t="s">
        <v>120</v>
      </c>
      <c r="D369" s="38" t="s">
        <v>123</v>
      </c>
      <c r="E369" s="12">
        <v>2166596.0699999998</v>
      </c>
      <c r="F369" s="6"/>
    </row>
    <row r="370" spans="1:6">
      <c r="A370" s="11">
        <v>2021</v>
      </c>
      <c r="B370" s="11" t="s">
        <v>15</v>
      </c>
      <c r="C370" s="11" t="s">
        <v>120</v>
      </c>
      <c r="D370" s="38" t="s">
        <v>123</v>
      </c>
      <c r="E370" s="12">
        <v>2188892.66</v>
      </c>
      <c r="F370" s="6"/>
    </row>
    <row r="371" spans="1:6">
      <c r="A371" s="11">
        <v>2022</v>
      </c>
      <c r="B371" s="11" t="s">
        <v>15</v>
      </c>
      <c r="C371" s="11" t="s">
        <v>120</v>
      </c>
      <c r="D371" s="38" t="s">
        <v>123</v>
      </c>
      <c r="E371" s="12">
        <v>2237252.4900000002</v>
      </c>
      <c r="F371" s="6"/>
    </row>
    <row r="372" spans="1:6">
      <c r="A372" s="11">
        <v>2023</v>
      </c>
      <c r="B372" s="11" t="s">
        <v>15</v>
      </c>
      <c r="C372" s="11" t="s">
        <v>120</v>
      </c>
      <c r="D372" s="38" t="s">
        <v>123</v>
      </c>
      <c r="E372" s="12">
        <v>2261210.4900000002</v>
      </c>
      <c r="F372" s="6"/>
    </row>
    <row r="373" spans="1:6">
      <c r="A373" s="11">
        <v>2024</v>
      </c>
      <c r="B373" s="11" t="s">
        <v>15</v>
      </c>
      <c r="C373" s="11" t="s">
        <v>120</v>
      </c>
      <c r="D373" s="38" t="s">
        <v>123</v>
      </c>
      <c r="E373" s="12">
        <v>2280188.91</v>
      </c>
      <c r="F373" s="6"/>
    </row>
    <row r="374" spans="1:6">
      <c r="A374" s="11">
        <v>2019</v>
      </c>
      <c r="B374" s="11" t="s">
        <v>16</v>
      </c>
      <c r="C374" s="11" t="s">
        <v>120</v>
      </c>
      <c r="D374" s="38" t="s">
        <v>123</v>
      </c>
      <c r="E374" s="12">
        <v>6332144.7800000003</v>
      </c>
      <c r="F374" s="6"/>
    </row>
    <row r="375" spans="1:6">
      <c r="A375" s="11">
        <v>2020</v>
      </c>
      <c r="B375" s="11" t="s">
        <v>16</v>
      </c>
      <c r="C375" s="11" t="s">
        <v>120</v>
      </c>
      <c r="D375" s="38" t="s">
        <v>123</v>
      </c>
      <c r="E375" s="12">
        <v>6399415.0800000001</v>
      </c>
      <c r="F375" s="6"/>
    </row>
    <row r="376" spans="1:6">
      <c r="A376" s="11">
        <v>2021</v>
      </c>
      <c r="B376" s="11" t="s">
        <v>16</v>
      </c>
      <c r="C376" s="11" t="s">
        <v>120</v>
      </c>
      <c r="D376" s="38" t="s">
        <v>123</v>
      </c>
      <c r="E376" s="12">
        <v>6461056.6200000001</v>
      </c>
      <c r="F376" s="6"/>
    </row>
    <row r="377" spans="1:6">
      <c r="A377" s="11">
        <v>2022</v>
      </c>
      <c r="B377" s="11" t="s">
        <v>16</v>
      </c>
      <c r="C377" s="11" t="s">
        <v>120</v>
      </c>
      <c r="D377" s="38" t="s">
        <v>123</v>
      </c>
      <c r="E377" s="12">
        <v>6656140.2800000003</v>
      </c>
      <c r="F377" s="6"/>
    </row>
    <row r="378" spans="1:6">
      <c r="A378" s="11">
        <v>2023</v>
      </c>
      <c r="B378" s="11" t="s">
        <v>16</v>
      </c>
      <c r="C378" s="11" t="s">
        <v>120</v>
      </c>
      <c r="D378" s="38" t="s">
        <v>123</v>
      </c>
      <c r="E378" s="12">
        <v>6719210.8200000003</v>
      </c>
      <c r="F378" s="6"/>
    </row>
    <row r="379" spans="1:6">
      <c r="A379" s="11">
        <v>2024</v>
      </c>
      <c r="B379" s="11" t="s">
        <v>16</v>
      </c>
      <c r="C379" s="11" t="s">
        <v>120</v>
      </c>
      <c r="D379" s="38" t="s">
        <v>123</v>
      </c>
      <c r="E379" s="12">
        <v>6771995.3799999999</v>
      </c>
      <c r="F379" s="6"/>
    </row>
    <row r="380" spans="1:6">
      <c r="A380" s="11">
        <v>2019</v>
      </c>
      <c r="B380" s="11" t="s">
        <v>2</v>
      </c>
      <c r="C380" s="11" t="s">
        <v>120</v>
      </c>
      <c r="D380" s="38" t="s">
        <v>124</v>
      </c>
      <c r="E380" s="12"/>
      <c r="F380" s="39">
        <v>3.9898281005824692</v>
      </c>
    </row>
    <row r="381" spans="1:6">
      <c r="A381" s="11">
        <v>2020</v>
      </c>
      <c r="B381" s="11" t="s">
        <v>2</v>
      </c>
      <c r="C381" s="11" t="s">
        <v>120</v>
      </c>
      <c r="D381" s="38" t="s">
        <v>124</v>
      </c>
      <c r="E381" s="12"/>
      <c r="F381" s="39">
        <v>3.9765201096380824</v>
      </c>
    </row>
    <row r="382" spans="1:6">
      <c r="A382" s="11">
        <v>2021</v>
      </c>
      <c r="B382" s="11" t="s">
        <v>2</v>
      </c>
      <c r="C382" s="11" t="s">
        <v>120</v>
      </c>
      <c r="D382" s="38" t="s">
        <v>124</v>
      </c>
      <c r="E382" s="12"/>
      <c r="F382" s="39">
        <v>3.968529631370814</v>
      </c>
    </row>
    <row r="383" spans="1:6">
      <c r="A383" s="11">
        <v>2022</v>
      </c>
      <c r="B383" s="11" t="s">
        <v>2</v>
      </c>
      <c r="C383" s="11" t="s">
        <v>120</v>
      </c>
      <c r="D383" s="38" t="s">
        <v>124</v>
      </c>
      <c r="E383" s="12"/>
      <c r="F383" s="39">
        <v>3.9451197613061857</v>
      </c>
    </row>
    <row r="384" spans="1:6">
      <c r="A384" s="11">
        <v>2023</v>
      </c>
      <c r="B384" s="11" t="s">
        <v>2</v>
      </c>
      <c r="C384" s="11" t="s">
        <v>120</v>
      </c>
      <c r="D384" s="38" t="s">
        <v>124</v>
      </c>
      <c r="E384" s="12"/>
      <c r="F384" s="39">
        <v>3.938712413472325</v>
      </c>
    </row>
    <row r="385" spans="1:6">
      <c r="A385" s="11">
        <v>2024</v>
      </c>
      <c r="B385" s="11" t="s">
        <v>2</v>
      </c>
      <c r="C385" s="11" t="s">
        <v>120</v>
      </c>
      <c r="D385" s="38" t="s">
        <v>124</v>
      </c>
      <c r="E385" s="12"/>
      <c r="F385" s="39">
        <v>3.9244235638175442</v>
      </c>
    </row>
    <row r="386" spans="1:6">
      <c r="A386" s="11">
        <v>2019</v>
      </c>
      <c r="B386" s="11" t="s">
        <v>11</v>
      </c>
      <c r="C386" s="11" t="s">
        <v>120</v>
      </c>
      <c r="D386" s="38" t="s">
        <v>124</v>
      </c>
      <c r="E386" s="12"/>
      <c r="F386" s="39">
        <v>5.4171027008720687</v>
      </c>
    </row>
    <row r="387" spans="1:6">
      <c r="A387" s="11">
        <v>2020</v>
      </c>
      <c r="B387" s="11" t="s">
        <v>11</v>
      </c>
      <c r="C387" s="11" t="s">
        <v>120</v>
      </c>
      <c r="D387" s="38" t="s">
        <v>124</v>
      </c>
      <c r="E387" s="12"/>
      <c r="F387" s="39">
        <v>5.4105500375594691</v>
      </c>
    </row>
    <row r="388" spans="1:6">
      <c r="A388" s="11">
        <v>2021</v>
      </c>
      <c r="B388" s="11" t="s">
        <v>11</v>
      </c>
      <c r="C388" s="11" t="s">
        <v>120</v>
      </c>
      <c r="D388" s="38" t="s">
        <v>124</v>
      </c>
      <c r="E388" s="12"/>
      <c r="F388" s="39">
        <v>5.3961601266762331</v>
      </c>
    </row>
    <row r="389" spans="1:6">
      <c r="A389" s="11">
        <v>2022</v>
      </c>
      <c r="B389" s="11" t="s">
        <v>11</v>
      </c>
      <c r="C389" s="11" t="s">
        <v>120</v>
      </c>
      <c r="D389" s="38" t="s">
        <v>124</v>
      </c>
      <c r="E389" s="12"/>
      <c r="F389" s="39">
        <v>5.2227623724721797</v>
      </c>
    </row>
    <row r="390" spans="1:6">
      <c r="A390" s="11">
        <v>2023</v>
      </c>
      <c r="B390" s="11" t="s">
        <v>11</v>
      </c>
      <c r="C390" s="11" t="s">
        <v>120</v>
      </c>
      <c r="D390" s="38" t="s">
        <v>124</v>
      </c>
      <c r="E390" s="12"/>
      <c r="F390" s="39">
        <v>5.2146736914218605</v>
      </c>
    </row>
    <row r="391" spans="1:6">
      <c r="A391" s="11">
        <v>2024</v>
      </c>
      <c r="B391" s="11" t="s">
        <v>11</v>
      </c>
      <c r="C391" s="11" t="s">
        <v>120</v>
      </c>
      <c r="D391" s="38" t="s">
        <v>124</v>
      </c>
      <c r="E391" s="12"/>
      <c r="F391" s="39">
        <v>5.1992980535475661</v>
      </c>
    </row>
    <row r="392" spans="1:6">
      <c r="A392" s="11">
        <v>2019</v>
      </c>
      <c r="B392" s="11" t="s">
        <v>12</v>
      </c>
      <c r="C392" s="11" t="s">
        <v>120</v>
      </c>
      <c r="D392" s="38" t="s">
        <v>124</v>
      </c>
      <c r="E392" s="12"/>
      <c r="F392" s="39">
        <v>5.1598362509612343</v>
      </c>
    </row>
    <row r="393" spans="1:6">
      <c r="A393" s="11">
        <v>2020</v>
      </c>
      <c r="B393" s="11" t="s">
        <v>12</v>
      </c>
      <c r="C393" s="11" t="s">
        <v>120</v>
      </c>
      <c r="D393" s="38" t="s">
        <v>124</v>
      </c>
      <c r="E393" s="12"/>
      <c r="F393" s="39">
        <v>5.1521428571428576</v>
      </c>
    </row>
    <row r="394" spans="1:6">
      <c r="A394" s="11">
        <v>2021</v>
      </c>
      <c r="B394" s="11" t="s">
        <v>12</v>
      </c>
      <c r="C394" s="11" t="s">
        <v>120</v>
      </c>
      <c r="D394" s="38" t="s">
        <v>124</v>
      </c>
      <c r="E394" s="12"/>
      <c r="F394" s="39">
        <v>5.1353678138142103</v>
      </c>
    </row>
    <row r="395" spans="1:6">
      <c r="A395" s="11">
        <v>2022</v>
      </c>
      <c r="B395" s="11" t="s">
        <v>12</v>
      </c>
      <c r="C395" s="11" t="s">
        <v>120</v>
      </c>
      <c r="D395" s="38" t="s">
        <v>124</v>
      </c>
      <c r="E395" s="12"/>
      <c r="F395" s="39">
        <v>4.9949074074074078</v>
      </c>
    </row>
    <row r="396" spans="1:6">
      <c r="A396" s="11">
        <v>2023</v>
      </c>
      <c r="B396" s="11" t="s">
        <v>12</v>
      </c>
      <c r="C396" s="11" t="s">
        <v>120</v>
      </c>
      <c r="D396" s="38" t="s">
        <v>124</v>
      </c>
      <c r="E396" s="12"/>
      <c r="F396" s="39">
        <v>4.9831971132944961</v>
      </c>
    </row>
    <row r="397" spans="1:6">
      <c r="A397" s="11">
        <v>2024</v>
      </c>
      <c r="B397" s="11" t="s">
        <v>12</v>
      </c>
      <c r="C397" s="11" t="s">
        <v>120</v>
      </c>
      <c r="D397" s="38" t="s">
        <v>124</v>
      </c>
      <c r="E397" s="12"/>
      <c r="F397" s="39">
        <v>4.97778256189451</v>
      </c>
    </row>
    <row r="398" spans="1:6">
      <c r="A398" s="11">
        <v>2019</v>
      </c>
      <c r="B398" s="11" t="s">
        <v>13</v>
      </c>
      <c r="C398" s="11" t="s">
        <v>120</v>
      </c>
      <c r="D398" s="38" t="s">
        <v>124</v>
      </c>
      <c r="E398" s="12"/>
      <c r="F398" s="39">
        <v>5.1775096491533086</v>
      </c>
    </row>
    <row r="399" spans="1:6">
      <c r="A399" s="11">
        <v>2020</v>
      </c>
      <c r="B399" s="11" t="s">
        <v>13</v>
      </c>
      <c r="C399" s="11" t="s">
        <v>120</v>
      </c>
      <c r="D399" s="38" t="s">
        <v>124</v>
      </c>
      <c r="E399" s="12"/>
      <c r="F399" s="39">
        <v>5.1597893337423937</v>
      </c>
    </row>
    <row r="400" spans="1:6">
      <c r="A400" s="11">
        <v>2021</v>
      </c>
      <c r="B400" s="11" t="s">
        <v>13</v>
      </c>
      <c r="C400" s="11" t="s">
        <v>120</v>
      </c>
      <c r="D400" s="38" t="s">
        <v>124</v>
      </c>
      <c r="E400" s="12"/>
      <c r="F400" s="39">
        <v>5.1546027148101992</v>
      </c>
    </row>
    <row r="401" spans="1:6">
      <c r="A401" s="11">
        <v>2022</v>
      </c>
      <c r="B401" s="11" t="s">
        <v>13</v>
      </c>
      <c r="C401" s="11" t="s">
        <v>120</v>
      </c>
      <c r="D401" s="38" t="s">
        <v>124</v>
      </c>
      <c r="E401" s="12"/>
      <c r="F401" s="39">
        <v>4.9535191672673022</v>
      </c>
    </row>
    <row r="402" spans="1:6">
      <c r="A402" s="11">
        <v>2023</v>
      </c>
      <c r="B402" s="11" t="s">
        <v>13</v>
      </c>
      <c r="C402" s="11" t="s">
        <v>120</v>
      </c>
      <c r="D402" s="38" t="s">
        <v>124</v>
      </c>
      <c r="E402" s="12"/>
      <c r="F402" s="39">
        <v>4.9440943582975914</v>
      </c>
    </row>
    <row r="403" spans="1:6">
      <c r="A403" s="11">
        <v>2024</v>
      </c>
      <c r="B403" s="11" t="s">
        <v>13</v>
      </c>
      <c r="C403" s="11" t="s">
        <v>120</v>
      </c>
      <c r="D403" s="38" t="s">
        <v>124</v>
      </c>
      <c r="E403" s="12"/>
      <c r="F403" s="39">
        <v>4.9250760298589995</v>
      </c>
    </row>
    <row r="404" spans="1:6">
      <c r="A404" s="11">
        <v>2019</v>
      </c>
      <c r="B404" s="11" t="s">
        <v>14</v>
      </c>
      <c r="C404" s="11" t="s">
        <v>120</v>
      </c>
      <c r="D404" s="38" t="s">
        <v>124</v>
      </c>
      <c r="E404" s="12"/>
      <c r="F404" s="39">
        <v>4.8737028337594142</v>
      </c>
    </row>
    <row r="405" spans="1:6">
      <c r="A405" s="11">
        <v>2020</v>
      </c>
      <c r="B405" s="11" t="s">
        <v>14</v>
      </c>
      <c r="C405" s="11" t="s">
        <v>120</v>
      </c>
      <c r="D405" s="38" t="s">
        <v>124</v>
      </c>
      <c r="E405" s="12"/>
      <c r="F405" s="39">
        <v>4.8620510549888456</v>
      </c>
    </row>
    <row r="406" spans="1:6">
      <c r="A406" s="11">
        <v>2021</v>
      </c>
      <c r="B406" s="11" t="s">
        <v>14</v>
      </c>
      <c r="C406" s="11" t="s">
        <v>120</v>
      </c>
      <c r="D406" s="38" t="s">
        <v>124</v>
      </c>
      <c r="E406" s="12"/>
      <c r="F406" s="39">
        <v>4.8517228615653814</v>
      </c>
    </row>
    <row r="407" spans="1:6">
      <c r="A407" s="11">
        <v>2022</v>
      </c>
      <c r="B407" s="11" t="s">
        <v>14</v>
      </c>
      <c r="C407" s="11" t="s">
        <v>120</v>
      </c>
      <c r="D407" s="38" t="s">
        <v>124</v>
      </c>
      <c r="E407" s="12"/>
      <c r="F407" s="39">
        <v>4.7229854134263736</v>
      </c>
    </row>
    <row r="408" spans="1:6">
      <c r="A408" s="11">
        <v>2023</v>
      </c>
      <c r="B408" s="11" t="s">
        <v>14</v>
      </c>
      <c r="C408" s="11" t="s">
        <v>120</v>
      </c>
      <c r="D408" s="38" t="s">
        <v>124</v>
      </c>
      <c r="E408" s="12"/>
      <c r="F408" s="39">
        <v>4.7154740715847474</v>
      </c>
    </row>
    <row r="409" spans="1:6">
      <c r="A409" s="11">
        <v>2024</v>
      </c>
      <c r="B409" s="11" t="s">
        <v>14</v>
      </c>
      <c r="C409" s="11" t="s">
        <v>120</v>
      </c>
      <c r="D409" s="38" t="s">
        <v>124</v>
      </c>
      <c r="E409" s="12"/>
      <c r="F409" s="39">
        <v>4.7019363620336927</v>
      </c>
    </row>
    <row r="410" spans="1:6">
      <c r="A410" s="11">
        <v>2019</v>
      </c>
      <c r="B410" s="11" t="s">
        <v>15</v>
      </c>
      <c r="C410" s="11" t="s">
        <v>120</v>
      </c>
      <c r="D410" s="38" t="s">
        <v>124</v>
      </c>
      <c r="E410" s="12"/>
      <c r="F410" s="39">
        <v>4.1777319318280943</v>
      </c>
    </row>
    <row r="411" spans="1:6">
      <c r="A411" s="11">
        <v>2020</v>
      </c>
      <c r="B411" s="11" t="s">
        <v>15</v>
      </c>
      <c r="C411" s="11" t="s">
        <v>120</v>
      </c>
      <c r="D411" s="38" t="s">
        <v>124</v>
      </c>
      <c r="E411" s="12"/>
      <c r="F411" s="39">
        <v>4.1723792779713058</v>
      </c>
    </row>
    <row r="412" spans="1:6">
      <c r="A412" s="11">
        <v>2021</v>
      </c>
      <c r="B412" s="11" t="s">
        <v>15</v>
      </c>
      <c r="C412" s="11" t="s">
        <v>120</v>
      </c>
      <c r="D412" s="38" t="s">
        <v>124</v>
      </c>
      <c r="E412" s="12"/>
      <c r="F412" s="39">
        <v>4.1663052552920652</v>
      </c>
    </row>
    <row r="413" spans="1:6">
      <c r="A413" s="11">
        <v>2022</v>
      </c>
      <c r="B413" s="11" t="s">
        <v>15</v>
      </c>
      <c r="C413" s="11" t="s">
        <v>120</v>
      </c>
      <c r="D413" s="38" t="s">
        <v>124</v>
      </c>
      <c r="E413" s="12"/>
      <c r="F413" s="39">
        <v>4.0328571255376726</v>
      </c>
    </row>
    <row r="414" spans="1:6">
      <c r="A414" s="11">
        <v>2023</v>
      </c>
      <c r="B414" s="11" t="s">
        <v>15</v>
      </c>
      <c r="C414" s="11" t="s">
        <v>120</v>
      </c>
      <c r="D414" s="38" t="s">
        <v>124</v>
      </c>
      <c r="E414" s="12"/>
      <c r="F414" s="39">
        <v>4.0271990996936227</v>
      </c>
    </row>
    <row r="415" spans="1:6">
      <c r="A415" s="11">
        <v>2024</v>
      </c>
      <c r="B415" s="11" t="s">
        <v>15</v>
      </c>
      <c r="C415" s="11" t="s">
        <v>120</v>
      </c>
      <c r="D415" s="38" t="s">
        <v>124</v>
      </c>
      <c r="E415" s="12"/>
      <c r="F415" s="39">
        <v>4.022534669116304</v>
      </c>
    </row>
    <row r="416" spans="1:6">
      <c r="A416" s="11">
        <v>2019</v>
      </c>
      <c r="B416" s="11" t="s">
        <v>16</v>
      </c>
      <c r="C416" s="11" t="s">
        <v>120</v>
      </c>
      <c r="D416" s="38" t="s">
        <v>124</v>
      </c>
      <c r="E416" s="12"/>
      <c r="F416" s="39">
        <v>4.5618347134495281</v>
      </c>
    </row>
    <row r="417" spans="1:6">
      <c r="A417" s="11">
        <v>2020</v>
      </c>
      <c r="B417" s="11" t="s">
        <v>16</v>
      </c>
      <c r="C417" s="11" t="s">
        <v>120</v>
      </c>
      <c r="D417" s="38" t="s">
        <v>124</v>
      </c>
      <c r="E417" s="12"/>
      <c r="F417" s="39">
        <v>4.5563510153193736</v>
      </c>
    </row>
    <row r="418" spans="1:6">
      <c r="A418" s="11">
        <v>2021</v>
      </c>
      <c r="B418" s="11" t="s">
        <v>16</v>
      </c>
      <c r="C418" s="11" t="s">
        <v>120</v>
      </c>
      <c r="D418" s="38" t="s">
        <v>124</v>
      </c>
      <c r="E418" s="12"/>
      <c r="F418" s="39">
        <v>4.5500836883208144</v>
      </c>
    </row>
    <row r="419" spans="1:6">
      <c r="A419" s="11">
        <v>2022</v>
      </c>
      <c r="B419" s="11" t="s">
        <v>16</v>
      </c>
      <c r="C419" s="11" t="s">
        <v>120</v>
      </c>
      <c r="D419" s="38" t="s">
        <v>124</v>
      </c>
      <c r="E419" s="12"/>
      <c r="F419" s="39">
        <v>4.385706552902314</v>
      </c>
    </row>
    <row r="420" spans="1:6">
      <c r="A420" s="11">
        <v>2023</v>
      </c>
      <c r="B420" s="11" t="s">
        <v>16</v>
      </c>
      <c r="C420" s="11" t="s">
        <v>120</v>
      </c>
      <c r="D420" s="38" t="s">
        <v>124</v>
      </c>
      <c r="E420" s="12"/>
      <c r="F420" s="39">
        <v>4.3797706822667148</v>
      </c>
    </row>
    <row r="421" spans="1:6">
      <c r="A421" s="11">
        <v>2024</v>
      </c>
      <c r="B421" s="11" t="s">
        <v>16</v>
      </c>
      <c r="C421" s="11" t="s">
        <v>120</v>
      </c>
      <c r="D421" s="38" t="s">
        <v>124</v>
      </c>
      <c r="E421" s="12"/>
      <c r="F421" s="39">
        <v>4.3743750312585803</v>
      </c>
    </row>
    <row r="422" spans="1:6">
      <c r="A422" s="11">
        <v>2019</v>
      </c>
      <c r="B422" s="11" t="s">
        <v>2</v>
      </c>
      <c r="C422" s="11" t="s">
        <v>120</v>
      </c>
      <c r="D422" s="38" t="s">
        <v>125</v>
      </c>
      <c r="E422" s="12"/>
      <c r="F422" s="39">
        <v>86.335374342946452</v>
      </c>
    </row>
    <row r="423" spans="1:6">
      <c r="A423" s="11">
        <v>2020</v>
      </c>
      <c r="B423" s="11" t="s">
        <v>2</v>
      </c>
      <c r="C423" s="11" t="s">
        <v>120</v>
      </c>
      <c r="D423" s="38" t="s">
        <v>125</v>
      </c>
      <c r="E423" s="12"/>
      <c r="F423" s="39">
        <v>86.207669071991944</v>
      </c>
    </row>
    <row r="424" spans="1:6">
      <c r="A424" s="11">
        <v>2021</v>
      </c>
      <c r="B424" s="11" t="s">
        <v>2</v>
      </c>
      <c r="C424" s="11" t="s">
        <v>120</v>
      </c>
      <c r="D424" s="38" t="s">
        <v>125</v>
      </c>
      <c r="E424" s="12"/>
      <c r="F424" s="39">
        <v>86.233663338956333</v>
      </c>
    </row>
    <row r="425" spans="1:6">
      <c r="A425" s="11">
        <v>2022</v>
      </c>
      <c r="B425" s="11" t="s">
        <v>2</v>
      </c>
      <c r="C425" s="11" t="s">
        <v>120</v>
      </c>
      <c r="D425" s="38" t="s">
        <v>125</v>
      </c>
      <c r="E425" s="12"/>
      <c r="F425" s="39">
        <v>86.326131999889498</v>
      </c>
    </row>
    <row r="426" spans="1:6">
      <c r="A426" s="11">
        <v>2023</v>
      </c>
      <c r="B426" s="11" t="s">
        <v>2</v>
      </c>
      <c r="C426" s="11" t="s">
        <v>120</v>
      </c>
      <c r="D426" s="38" t="s">
        <v>125</v>
      </c>
      <c r="E426" s="12"/>
      <c r="F426" s="39">
        <v>86.354072614845819</v>
      </c>
    </row>
    <row r="427" spans="1:6">
      <c r="A427" s="11">
        <v>2024</v>
      </c>
      <c r="B427" s="11" t="s">
        <v>2</v>
      </c>
      <c r="C427" s="11" t="s">
        <v>120</v>
      </c>
      <c r="D427" s="38" t="s">
        <v>125</v>
      </c>
      <c r="E427" s="12"/>
      <c r="F427" s="39">
        <v>86.214394995870506</v>
      </c>
    </row>
    <row r="428" spans="1:6">
      <c r="A428" s="11">
        <v>2019</v>
      </c>
      <c r="B428" s="11" t="s">
        <v>11</v>
      </c>
      <c r="C428" s="11" t="s">
        <v>120</v>
      </c>
      <c r="D428" s="38" t="s">
        <v>125</v>
      </c>
      <c r="E428" s="12"/>
      <c r="F428" s="39">
        <v>117.96762340191347</v>
      </c>
    </row>
    <row r="429" spans="1:6">
      <c r="A429" s="11">
        <v>2020</v>
      </c>
      <c r="B429" s="11" t="s">
        <v>11</v>
      </c>
      <c r="C429" s="11" t="s">
        <v>120</v>
      </c>
      <c r="D429" s="38" t="s">
        <v>125</v>
      </c>
      <c r="E429" s="12"/>
      <c r="F429" s="39">
        <v>118.14058926633837</v>
      </c>
    </row>
    <row r="430" spans="1:6">
      <c r="A430" s="11">
        <v>2021</v>
      </c>
      <c r="B430" s="11" t="s">
        <v>11</v>
      </c>
      <c r="C430" s="11" t="s">
        <v>120</v>
      </c>
      <c r="D430" s="38" t="s">
        <v>125</v>
      </c>
      <c r="E430" s="12"/>
      <c r="F430" s="39">
        <v>118.03262572781104</v>
      </c>
    </row>
    <row r="431" spans="1:6">
      <c r="A431" s="11">
        <v>2022</v>
      </c>
      <c r="B431" s="11" t="s">
        <v>11</v>
      </c>
      <c r="C431" s="11" t="s">
        <v>120</v>
      </c>
      <c r="D431" s="38" t="s">
        <v>125</v>
      </c>
      <c r="E431" s="12"/>
      <c r="F431" s="39">
        <v>121.38970187013246</v>
      </c>
    </row>
    <row r="432" spans="1:6">
      <c r="A432" s="11">
        <v>2023</v>
      </c>
      <c r="B432" s="11" t="s">
        <v>11</v>
      </c>
      <c r="C432" s="11" t="s">
        <v>120</v>
      </c>
      <c r="D432" s="38" t="s">
        <v>125</v>
      </c>
      <c r="E432" s="12"/>
      <c r="F432" s="39">
        <v>121.4721157453472</v>
      </c>
    </row>
    <row r="433" spans="1:6">
      <c r="A433" s="11">
        <v>2024</v>
      </c>
      <c r="B433" s="11" t="s">
        <v>11</v>
      </c>
      <c r="C433" s="11" t="s">
        <v>120</v>
      </c>
      <c r="D433" s="38" t="s">
        <v>125</v>
      </c>
      <c r="E433" s="12"/>
      <c r="F433" s="39">
        <v>121.28634907346287</v>
      </c>
    </row>
    <row r="434" spans="1:6">
      <c r="A434" s="11">
        <v>2019</v>
      </c>
      <c r="B434" s="11" t="s">
        <v>12</v>
      </c>
      <c r="C434" s="11" t="s">
        <v>120</v>
      </c>
      <c r="D434" s="38" t="s">
        <v>125</v>
      </c>
      <c r="E434" s="12"/>
      <c r="F434" s="39">
        <v>111.90561813000406</v>
      </c>
    </row>
    <row r="435" spans="1:6">
      <c r="A435" s="11">
        <v>2020</v>
      </c>
      <c r="B435" s="11" t="s">
        <v>12</v>
      </c>
      <c r="C435" s="11" t="s">
        <v>120</v>
      </c>
      <c r="D435" s="38" t="s">
        <v>125</v>
      </c>
      <c r="E435" s="12"/>
      <c r="F435" s="39">
        <v>112.14</v>
      </c>
    </row>
    <row r="436" spans="1:6">
      <c r="A436" s="11">
        <v>2021</v>
      </c>
      <c r="B436" s="11" t="s">
        <v>12</v>
      </c>
      <c r="C436" s="11" t="s">
        <v>120</v>
      </c>
      <c r="D436" s="38" t="s">
        <v>125</v>
      </c>
      <c r="E436" s="12"/>
      <c r="F436" s="39">
        <v>112.13638065041724</v>
      </c>
    </row>
    <row r="437" spans="1:6">
      <c r="A437" s="11">
        <v>2022</v>
      </c>
      <c r="B437" s="11" t="s">
        <v>12</v>
      </c>
      <c r="C437" s="11" t="s">
        <v>120</v>
      </c>
      <c r="D437" s="38" t="s">
        <v>125</v>
      </c>
      <c r="E437" s="12"/>
      <c r="F437" s="39">
        <v>116.01073633156966</v>
      </c>
    </row>
    <row r="438" spans="1:6">
      <c r="A438" s="11">
        <v>2023</v>
      </c>
      <c r="B438" s="11" t="s">
        <v>12</v>
      </c>
      <c r="C438" s="11" t="s">
        <v>120</v>
      </c>
      <c r="D438" s="38" t="s">
        <v>125</v>
      </c>
      <c r="E438" s="12"/>
      <c r="F438" s="39">
        <v>116.02041126858533</v>
      </c>
    </row>
    <row r="439" spans="1:6">
      <c r="A439" s="11">
        <v>2024</v>
      </c>
      <c r="B439" s="11" t="s">
        <v>12</v>
      </c>
      <c r="C439" s="11" t="s">
        <v>120</v>
      </c>
      <c r="D439" s="38" t="s">
        <v>125</v>
      </c>
      <c r="E439" s="12"/>
      <c r="F439" s="39">
        <v>116.11817007534984</v>
      </c>
    </row>
    <row r="440" spans="1:6">
      <c r="A440" s="11">
        <v>2019</v>
      </c>
      <c r="B440" s="11" t="s">
        <v>13</v>
      </c>
      <c r="C440" s="11" t="s">
        <v>120</v>
      </c>
      <c r="D440" s="38" t="s">
        <v>125</v>
      </c>
      <c r="E440" s="12"/>
      <c r="F440" s="39">
        <v>113.48649118536807</v>
      </c>
    </row>
    <row r="441" spans="1:6">
      <c r="A441" s="11">
        <v>2020</v>
      </c>
      <c r="B441" s="11" t="s">
        <v>13</v>
      </c>
      <c r="C441" s="11" t="s">
        <v>120</v>
      </c>
      <c r="D441" s="38" t="s">
        <v>125</v>
      </c>
      <c r="E441" s="12"/>
      <c r="F441" s="39">
        <v>113.38741456596955</v>
      </c>
    </row>
    <row r="442" spans="1:6">
      <c r="A442" s="11">
        <v>2021</v>
      </c>
      <c r="B442" s="11" t="s">
        <v>13</v>
      </c>
      <c r="C442" s="11" t="s">
        <v>120</v>
      </c>
      <c r="D442" s="38" t="s">
        <v>125</v>
      </c>
      <c r="E442" s="12"/>
      <c r="F442" s="39">
        <v>113.55400990265755</v>
      </c>
    </row>
    <row r="443" spans="1:6">
      <c r="A443" s="11">
        <v>2022</v>
      </c>
      <c r="B443" s="11" t="s">
        <v>13</v>
      </c>
      <c r="C443" s="11" t="s">
        <v>120</v>
      </c>
      <c r="D443" s="38" t="s">
        <v>125</v>
      </c>
      <c r="E443" s="12"/>
      <c r="F443" s="39">
        <v>116.61360398263463</v>
      </c>
    </row>
    <row r="444" spans="1:6">
      <c r="A444" s="11">
        <v>2023</v>
      </c>
      <c r="B444" s="11" t="s">
        <v>13</v>
      </c>
      <c r="C444" s="11" t="s">
        <v>120</v>
      </c>
      <c r="D444" s="38" t="s">
        <v>125</v>
      </c>
      <c r="E444" s="12"/>
      <c r="F444" s="39">
        <v>116.63955790168261</v>
      </c>
    </row>
    <row r="445" spans="1:6">
      <c r="A445" s="11">
        <v>2024</v>
      </c>
      <c r="B445" s="11" t="s">
        <v>13</v>
      </c>
      <c r="C445" s="11" t="s">
        <v>120</v>
      </c>
      <c r="D445" s="38" t="s">
        <v>125</v>
      </c>
      <c r="E445" s="12"/>
      <c r="F445" s="39">
        <v>116.37671778692125</v>
      </c>
    </row>
    <row r="446" spans="1:6">
      <c r="A446" s="11">
        <v>2019</v>
      </c>
      <c r="B446" s="11" t="s">
        <v>14</v>
      </c>
      <c r="C446" s="11" t="s">
        <v>120</v>
      </c>
      <c r="D446" s="38" t="s">
        <v>125</v>
      </c>
      <c r="E446" s="12"/>
      <c r="F446" s="39">
        <v>106.06174489676744</v>
      </c>
    </row>
    <row r="447" spans="1:6">
      <c r="A447" s="11">
        <v>2020</v>
      </c>
      <c r="B447" s="11" t="s">
        <v>14</v>
      </c>
      <c r="C447" s="11" t="s">
        <v>120</v>
      </c>
      <c r="D447" s="38" t="s">
        <v>125</v>
      </c>
      <c r="E447" s="12"/>
      <c r="F447" s="39">
        <v>106.08715365882733</v>
      </c>
    </row>
    <row r="448" spans="1:6">
      <c r="A448" s="11">
        <v>2021</v>
      </c>
      <c r="B448" s="11" t="s">
        <v>14</v>
      </c>
      <c r="C448" s="11" t="s">
        <v>120</v>
      </c>
      <c r="D448" s="38" t="s">
        <v>125</v>
      </c>
      <c r="E448" s="12"/>
      <c r="F448" s="39">
        <v>106.11440456962112</v>
      </c>
    </row>
    <row r="449" spans="1:6">
      <c r="A449" s="11">
        <v>2022</v>
      </c>
      <c r="B449" s="11" t="s">
        <v>14</v>
      </c>
      <c r="C449" s="11" t="s">
        <v>120</v>
      </c>
      <c r="D449" s="38" t="s">
        <v>125</v>
      </c>
      <c r="E449" s="12"/>
      <c r="F449" s="39">
        <v>108.49584681995881</v>
      </c>
    </row>
    <row r="450" spans="1:6">
      <c r="A450" s="11">
        <v>2023</v>
      </c>
      <c r="B450" s="11" t="s">
        <v>14</v>
      </c>
      <c r="C450" s="11" t="s">
        <v>120</v>
      </c>
      <c r="D450" s="38" t="s">
        <v>125</v>
      </c>
      <c r="E450" s="12"/>
      <c r="F450" s="39">
        <v>108.56574934966332</v>
      </c>
    </row>
    <row r="451" spans="1:6">
      <c r="A451" s="11">
        <v>2024</v>
      </c>
      <c r="B451" s="11" t="s">
        <v>14</v>
      </c>
      <c r="C451" s="11" t="s">
        <v>120</v>
      </c>
      <c r="D451" s="38" t="s">
        <v>125</v>
      </c>
      <c r="E451" s="12"/>
      <c r="F451" s="39">
        <v>108.44424810689146</v>
      </c>
    </row>
    <row r="452" spans="1:6">
      <c r="A452" s="11">
        <v>2019</v>
      </c>
      <c r="B452" s="11" t="s">
        <v>15</v>
      </c>
      <c r="C452" s="11" t="s">
        <v>120</v>
      </c>
      <c r="D452" s="38" t="s">
        <v>125</v>
      </c>
      <c r="E452" s="12"/>
      <c r="F452" s="39">
        <v>92.10391656285438</v>
      </c>
    </row>
    <row r="453" spans="1:6">
      <c r="A453" s="11">
        <v>2020</v>
      </c>
      <c r="B453" s="11" t="s">
        <v>15</v>
      </c>
      <c r="C453" s="11" t="s">
        <v>120</v>
      </c>
      <c r="D453" s="38" t="s">
        <v>125</v>
      </c>
      <c r="E453" s="12"/>
      <c r="F453" s="39">
        <v>92.164476838241384</v>
      </c>
    </row>
    <row r="454" spans="1:6">
      <c r="A454" s="11">
        <v>2021</v>
      </c>
      <c r="B454" s="11" t="s">
        <v>15</v>
      </c>
      <c r="C454" s="11" t="s">
        <v>120</v>
      </c>
      <c r="D454" s="38" t="s">
        <v>125</v>
      </c>
      <c r="E454" s="12"/>
      <c r="F454" s="39">
        <v>92.20171388181933</v>
      </c>
    </row>
    <row r="455" spans="1:6">
      <c r="A455" s="11">
        <v>2022</v>
      </c>
      <c r="B455" s="11" t="s">
        <v>15</v>
      </c>
      <c r="C455" s="11" t="s">
        <v>120</v>
      </c>
      <c r="D455" s="38" t="s">
        <v>125</v>
      </c>
      <c r="E455" s="12"/>
      <c r="F455" s="39">
        <v>93.529723167377583</v>
      </c>
    </row>
    <row r="456" spans="1:6">
      <c r="A456" s="11">
        <v>2023</v>
      </c>
      <c r="B456" s="11" t="s">
        <v>15</v>
      </c>
      <c r="C456" s="11" t="s">
        <v>120</v>
      </c>
      <c r="D456" s="38" t="s">
        <v>125</v>
      </c>
      <c r="E456" s="12"/>
      <c r="F456" s="39">
        <v>93.556168401976876</v>
      </c>
    </row>
    <row r="457" spans="1:6">
      <c r="A457" s="11">
        <v>2024</v>
      </c>
      <c r="B457" s="11" t="s">
        <v>15</v>
      </c>
      <c r="C457" s="11" t="s">
        <v>120</v>
      </c>
      <c r="D457" s="38" t="s">
        <v>125</v>
      </c>
      <c r="E457" s="12"/>
      <c r="F457" s="39">
        <v>93.57220077125011</v>
      </c>
    </row>
    <row r="458" spans="1:6">
      <c r="A458" s="11">
        <v>2019</v>
      </c>
      <c r="B458" s="11" t="s">
        <v>16</v>
      </c>
      <c r="C458" s="11" t="s">
        <v>120</v>
      </c>
      <c r="D458" s="38" t="s">
        <v>125</v>
      </c>
      <c r="E458" s="12"/>
      <c r="F458" s="39">
        <v>97.603539234276752</v>
      </c>
    </row>
    <row r="459" spans="1:6">
      <c r="A459" s="11">
        <v>2020</v>
      </c>
      <c r="B459" s="11" t="s">
        <v>16</v>
      </c>
      <c r="C459" s="11" t="s">
        <v>120</v>
      </c>
      <c r="D459" s="38" t="s">
        <v>125</v>
      </c>
      <c r="E459" s="12"/>
      <c r="F459" s="39">
        <v>97.703812827576243</v>
      </c>
    </row>
    <row r="460" spans="1:6">
      <c r="A460" s="11">
        <v>2021</v>
      </c>
      <c r="B460" s="11" t="s">
        <v>16</v>
      </c>
      <c r="C460" s="11" t="s">
        <v>120</v>
      </c>
      <c r="D460" s="38" t="s">
        <v>125</v>
      </c>
      <c r="E460" s="12"/>
      <c r="F460" s="39">
        <v>97.769637323371953</v>
      </c>
    </row>
    <row r="461" spans="1:6">
      <c r="A461" s="11">
        <v>2022</v>
      </c>
      <c r="B461" s="11" t="s">
        <v>16</v>
      </c>
      <c r="C461" s="11" t="s">
        <v>120</v>
      </c>
      <c r="D461" s="38" t="s">
        <v>125</v>
      </c>
      <c r="E461" s="12"/>
      <c r="F461" s="39">
        <v>99.859969148480658</v>
      </c>
    </row>
    <row r="462" spans="1:6">
      <c r="A462" s="11">
        <v>2023</v>
      </c>
      <c r="B462" s="11" t="s">
        <v>16</v>
      </c>
      <c r="C462" s="11" t="s">
        <v>120</v>
      </c>
      <c r="D462" s="38" t="s">
        <v>125</v>
      </c>
      <c r="E462" s="12"/>
      <c r="F462" s="39">
        <v>99.892006139917271</v>
      </c>
    </row>
    <row r="463" spans="1:6">
      <c r="A463" s="11">
        <v>2024</v>
      </c>
      <c r="B463" s="11" t="s">
        <v>16</v>
      </c>
      <c r="C463" s="11" t="s">
        <v>120</v>
      </c>
      <c r="D463" s="38" t="s">
        <v>125</v>
      </c>
      <c r="E463" s="12"/>
      <c r="F463" s="39">
        <v>99.90936125682876</v>
      </c>
    </row>
    <row r="464" spans="1:6">
      <c r="A464" s="11">
        <v>2019</v>
      </c>
      <c r="B464" s="11" t="s">
        <v>2</v>
      </c>
      <c r="C464" s="11" t="s">
        <v>120</v>
      </c>
      <c r="D464" s="38" t="s">
        <v>126</v>
      </c>
      <c r="E464" s="12"/>
      <c r="F464" s="39">
        <v>44.23217509025271</v>
      </c>
    </row>
    <row r="465" spans="1:6">
      <c r="A465" s="11">
        <v>2020</v>
      </c>
      <c r="B465" s="11" t="s">
        <v>2</v>
      </c>
      <c r="C465" s="11" t="s">
        <v>120</v>
      </c>
      <c r="D465" s="38" t="s">
        <v>126</v>
      </c>
      <c r="E465" s="12"/>
      <c r="F465" s="39">
        <v>45.012398504585548</v>
      </c>
    </row>
    <row r="466" spans="1:6">
      <c r="A466" s="11">
        <v>2021</v>
      </c>
      <c r="B466" s="11" t="s">
        <v>2</v>
      </c>
      <c r="C466" s="11" t="s">
        <v>120</v>
      </c>
      <c r="D466" s="38" t="s">
        <v>126</v>
      </c>
      <c r="E466" s="12"/>
      <c r="F466" s="39">
        <v>45.187449281242756</v>
      </c>
    </row>
    <row r="467" spans="1:6">
      <c r="A467" s="11">
        <v>2022</v>
      </c>
      <c r="B467" s="11" t="s">
        <v>2</v>
      </c>
      <c r="C467" s="11" t="s">
        <v>120</v>
      </c>
      <c r="D467" s="38" t="s">
        <v>126</v>
      </c>
      <c r="E467" s="12"/>
      <c r="F467" s="39">
        <v>45.200046288594926</v>
      </c>
    </row>
    <row r="468" spans="1:6">
      <c r="A468" s="11">
        <v>2023</v>
      </c>
      <c r="B468" s="11" t="s">
        <v>2</v>
      </c>
      <c r="C468" s="11" t="s">
        <v>120</v>
      </c>
      <c r="D468" s="38" t="s">
        <v>126</v>
      </c>
      <c r="E468" s="12"/>
      <c r="F468" s="39">
        <v>45.237859763788556</v>
      </c>
    </row>
    <row r="469" spans="1:6">
      <c r="A469" s="11">
        <v>2024</v>
      </c>
      <c r="B469" s="11" t="s">
        <v>2</v>
      </c>
      <c r="C469" s="11" t="s">
        <v>120</v>
      </c>
      <c r="D469" s="38" t="s">
        <v>126</v>
      </c>
      <c r="E469" s="12"/>
      <c r="F469" s="39">
        <v>45.101880511385765</v>
      </c>
    </row>
    <row r="470" spans="1:6">
      <c r="A470" s="11">
        <v>2019</v>
      </c>
      <c r="B470" s="11" t="s">
        <v>11</v>
      </c>
      <c r="C470" s="11" t="s">
        <v>120</v>
      </c>
      <c r="D470" s="38" t="s">
        <v>126</v>
      </c>
      <c r="E470" s="12"/>
      <c r="F470" s="39">
        <v>52.427194256515229</v>
      </c>
    </row>
    <row r="471" spans="1:6">
      <c r="A471" s="11">
        <v>2020</v>
      </c>
      <c r="B471" s="11" t="s">
        <v>11</v>
      </c>
      <c r="C471" s="11" t="s">
        <v>120</v>
      </c>
      <c r="D471" s="38" t="s">
        <v>126</v>
      </c>
      <c r="E471" s="12"/>
      <c r="F471" s="39">
        <v>53.144590708047666</v>
      </c>
    </row>
    <row r="472" spans="1:6">
      <c r="A472" s="11">
        <v>2021</v>
      </c>
      <c r="B472" s="11" t="s">
        <v>11</v>
      </c>
      <c r="C472" s="11" t="s">
        <v>120</v>
      </c>
      <c r="D472" s="38" t="s">
        <v>126</v>
      </c>
      <c r="E472" s="12"/>
      <c r="F472" s="39">
        <v>53.548977056737058</v>
      </c>
    </row>
    <row r="473" spans="1:6">
      <c r="A473" s="11">
        <v>2022</v>
      </c>
      <c r="B473" s="11" t="s">
        <v>11</v>
      </c>
      <c r="C473" s="11" t="s">
        <v>120</v>
      </c>
      <c r="D473" s="38" t="s">
        <v>126</v>
      </c>
      <c r="E473" s="12"/>
      <c r="F473" s="39">
        <v>54.703653475011372</v>
      </c>
    </row>
    <row r="474" spans="1:6">
      <c r="A474" s="11">
        <v>2023</v>
      </c>
      <c r="B474" s="11" t="s">
        <v>11</v>
      </c>
      <c r="C474" s="11" t="s">
        <v>120</v>
      </c>
      <c r="D474" s="38" t="s">
        <v>126</v>
      </c>
      <c r="E474" s="12"/>
      <c r="F474" s="39">
        <v>55.073886998964653</v>
      </c>
    </row>
    <row r="475" spans="1:6">
      <c r="A475" s="11">
        <v>2024</v>
      </c>
      <c r="B475" s="11" t="s">
        <v>11</v>
      </c>
      <c r="C475" s="11" t="s">
        <v>120</v>
      </c>
      <c r="D475" s="38" t="s">
        <v>126</v>
      </c>
      <c r="E475" s="12"/>
      <c r="F475" s="39">
        <v>55.528636082200663</v>
      </c>
    </row>
    <row r="476" spans="1:6">
      <c r="A476" s="11">
        <v>2019</v>
      </c>
      <c r="B476" s="11" t="s">
        <v>12</v>
      </c>
      <c r="C476" s="11" t="s">
        <v>120</v>
      </c>
      <c r="D476" s="38" t="s">
        <v>126</v>
      </c>
      <c r="E476" s="12"/>
      <c r="F476" s="39">
        <v>50.849357162677414</v>
      </c>
    </row>
    <row r="477" spans="1:6">
      <c r="A477" s="11">
        <v>2020</v>
      </c>
      <c r="B477" s="11" t="s">
        <v>12</v>
      </c>
      <c r="C477" s="11" t="s">
        <v>120</v>
      </c>
      <c r="D477" s="38" t="s">
        <v>126</v>
      </c>
      <c r="E477" s="12"/>
      <c r="F477" s="39">
        <v>51.405627749923255</v>
      </c>
    </row>
    <row r="478" spans="1:6">
      <c r="A478" s="11">
        <v>2021</v>
      </c>
      <c r="B478" s="11" t="s">
        <v>12</v>
      </c>
      <c r="C478" s="11" t="s">
        <v>120</v>
      </c>
      <c r="D478" s="38" t="s">
        <v>126</v>
      </c>
      <c r="E478" s="12"/>
      <c r="F478" s="39">
        <v>51.702973513497049</v>
      </c>
    </row>
    <row r="479" spans="1:6">
      <c r="A479" s="11">
        <v>2022</v>
      </c>
      <c r="B479" s="11" t="s">
        <v>12</v>
      </c>
      <c r="C479" s="11" t="s">
        <v>120</v>
      </c>
      <c r="D479" s="38" t="s">
        <v>126</v>
      </c>
      <c r="E479" s="12"/>
      <c r="F479" s="39">
        <v>53.810608229712045</v>
      </c>
    </row>
    <row r="480" spans="1:6">
      <c r="A480" s="11">
        <v>2023</v>
      </c>
      <c r="B480" s="11" t="s">
        <v>12</v>
      </c>
      <c r="C480" s="11" t="s">
        <v>120</v>
      </c>
      <c r="D480" s="38" t="s">
        <v>126</v>
      </c>
      <c r="E480" s="12"/>
      <c r="F480" s="39">
        <v>53.931138662382402</v>
      </c>
    </row>
    <row r="481" spans="1:6">
      <c r="A481" s="11">
        <v>2024</v>
      </c>
      <c r="B481" s="11" t="s">
        <v>12</v>
      </c>
      <c r="C481" s="11" t="s">
        <v>120</v>
      </c>
      <c r="D481" s="38" t="s">
        <v>126</v>
      </c>
      <c r="E481" s="12"/>
      <c r="F481" s="39">
        <v>54.282124310615508</v>
      </c>
    </row>
    <row r="482" spans="1:6">
      <c r="A482" s="11">
        <v>2019</v>
      </c>
      <c r="B482" s="11" t="s">
        <v>13</v>
      </c>
      <c r="C482" s="11" t="s">
        <v>120</v>
      </c>
      <c r="D482" s="38" t="s">
        <v>126</v>
      </c>
      <c r="E482" s="12"/>
      <c r="F482" s="39">
        <v>50.905940246593943</v>
      </c>
    </row>
    <row r="483" spans="1:6">
      <c r="A483" s="11">
        <v>2020</v>
      </c>
      <c r="B483" s="11" t="s">
        <v>13</v>
      </c>
      <c r="C483" s="11" t="s">
        <v>120</v>
      </c>
      <c r="D483" s="38" t="s">
        <v>126</v>
      </c>
      <c r="E483" s="12"/>
      <c r="F483" s="39">
        <v>51.519058608512481</v>
      </c>
    </row>
    <row r="484" spans="1:6">
      <c r="A484" s="11">
        <v>2021</v>
      </c>
      <c r="B484" s="11" t="s">
        <v>13</v>
      </c>
      <c r="C484" s="11" t="s">
        <v>120</v>
      </c>
      <c r="D484" s="38" t="s">
        <v>126</v>
      </c>
      <c r="E484" s="12"/>
      <c r="F484" s="39">
        <v>51.957355978177112</v>
      </c>
    </row>
    <row r="485" spans="1:6">
      <c r="A485" s="11">
        <v>2022</v>
      </c>
      <c r="B485" s="11" t="s">
        <v>13</v>
      </c>
      <c r="C485" s="11" t="s">
        <v>120</v>
      </c>
      <c r="D485" s="38" t="s">
        <v>126</v>
      </c>
      <c r="E485" s="12"/>
      <c r="F485" s="39">
        <v>54.12489010946264</v>
      </c>
    </row>
    <row r="486" spans="1:6">
      <c r="A486" s="11">
        <v>2023</v>
      </c>
      <c r="B486" s="11" t="s">
        <v>13</v>
      </c>
      <c r="C486" s="11" t="s">
        <v>120</v>
      </c>
      <c r="D486" s="38" t="s">
        <v>126</v>
      </c>
      <c r="E486" s="12"/>
      <c r="F486" s="39">
        <v>54.601187672301286</v>
      </c>
    </row>
    <row r="487" spans="1:6">
      <c r="A487" s="11">
        <v>2024</v>
      </c>
      <c r="B487" s="11" t="s">
        <v>13</v>
      </c>
      <c r="C487" s="11" t="s">
        <v>120</v>
      </c>
      <c r="D487" s="38" t="s">
        <v>126</v>
      </c>
      <c r="E487" s="12"/>
      <c r="F487" s="39">
        <v>54.716571979110121</v>
      </c>
    </row>
    <row r="488" spans="1:6">
      <c r="A488" s="11">
        <v>2019</v>
      </c>
      <c r="B488" s="11" t="s">
        <v>14</v>
      </c>
      <c r="C488" s="11" t="s">
        <v>120</v>
      </c>
      <c r="D488" s="38" t="s">
        <v>126</v>
      </c>
      <c r="E488" s="12"/>
      <c r="F488" s="39">
        <v>49.453182009790183</v>
      </c>
    </row>
    <row r="489" spans="1:6">
      <c r="A489" s="11">
        <v>2020</v>
      </c>
      <c r="B489" s="11" t="s">
        <v>14</v>
      </c>
      <c r="C489" s="11" t="s">
        <v>120</v>
      </c>
      <c r="D489" s="38" t="s">
        <v>126</v>
      </c>
      <c r="E489" s="12"/>
      <c r="F489" s="39">
        <v>50.139291599846267</v>
      </c>
    </row>
    <row r="490" spans="1:6">
      <c r="A490" s="11">
        <v>2021</v>
      </c>
      <c r="B490" s="11" t="s">
        <v>14</v>
      </c>
      <c r="C490" s="11" t="s">
        <v>120</v>
      </c>
      <c r="D490" s="38" t="s">
        <v>126</v>
      </c>
      <c r="E490" s="12"/>
      <c r="F490" s="39">
        <v>50.463695554333157</v>
      </c>
    </row>
    <row r="491" spans="1:6">
      <c r="A491" s="11">
        <v>2022</v>
      </c>
      <c r="B491" s="11" t="s">
        <v>14</v>
      </c>
      <c r="C491" s="11" t="s">
        <v>120</v>
      </c>
      <c r="D491" s="38" t="s">
        <v>126</v>
      </c>
      <c r="E491" s="12"/>
      <c r="F491" s="39">
        <v>51.745066590750078</v>
      </c>
    </row>
    <row r="492" spans="1:6">
      <c r="A492" s="11">
        <v>2023</v>
      </c>
      <c r="B492" s="11" t="s">
        <v>14</v>
      </c>
      <c r="C492" s="11" t="s">
        <v>120</v>
      </c>
      <c r="D492" s="38" t="s">
        <v>126</v>
      </c>
      <c r="E492" s="12"/>
      <c r="F492" s="39">
        <v>52.000107308930488</v>
      </c>
    </row>
    <row r="493" spans="1:6">
      <c r="A493" s="11">
        <v>2024</v>
      </c>
      <c r="B493" s="11" t="s">
        <v>14</v>
      </c>
      <c r="C493" s="11" t="s">
        <v>120</v>
      </c>
      <c r="D493" s="38" t="s">
        <v>126</v>
      </c>
      <c r="E493" s="12"/>
      <c r="F493" s="39">
        <v>52.171300478502879</v>
      </c>
    </row>
    <row r="494" spans="1:6">
      <c r="A494" s="11">
        <v>2019</v>
      </c>
      <c r="B494" s="11" t="s">
        <v>15</v>
      </c>
      <c r="C494" s="11" t="s">
        <v>120</v>
      </c>
      <c r="D494" s="38" t="s">
        <v>126</v>
      </c>
      <c r="E494" s="12"/>
      <c r="F494" s="39">
        <v>45.498351152070796</v>
      </c>
    </row>
    <row r="495" spans="1:6">
      <c r="A495" s="11">
        <v>2020</v>
      </c>
      <c r="B495" s="11" t="s">
        <v>15</v>
      </c>
      <c r="C495" s="11" t="s">
        <v>120</v>
      </c>
      <c r="D495" s="38" t="s">
        <v>126</v>
      </c>
      <c r="E495" s="12"/>
      <c r="F495" s="39">
        <v>45.905221203987693</v>
      </c>
    </row>
    <row r="496" spans="1:6">
      <c r="A496" s="11">
        <v>2021</v>
      </c>
      <c r="B496" s="11" t="s">
        <v>15</v>
      </c>
      <c r="C496" s="11" t="s">
        <v>120</v>
      </c>
      <c r="D496" s="38" t="s">
        <v>126</v>
      </c>
      <c r="E496" s="12"/>
      <c r="F496" s="39">
        <v>46.28420785313844</v>
      </c>
    </row>
    <row r="497" spans="1:6">
      <c r="A497" s="11">
        <v>2022</v>
      </c>
      <c r="B497" s="11" t="s">
        <v>15</v>
      </c>
      <c r="C497" s="11" t="s">
        <v>120</v>
      </c>
      <c r="D497" s="38" t="s">
        <v>126</v>
      </c>
      <c r="E497" s="12"/>
      <c r="F497" s="39">
        <v>47.550126885212457</v>
      </c>
    </row>
    <row r="498" spans="1:6">
      <c r="A498" s="11">
        <v>2023</v>
      </c>
      <c r="B498" s="11" t="s">
        <v>15</v>
      </c>
      <c r="C498" s="11" t="s">
        <v>120</v>
      </c>
      <c r="D498" s="38" t="s">
        <v>126</v>
      </c>
      <c r="E498" s="12"/>
      <c r="F498" s="39">
        <v>47.845157985409124</v>
      </c>
    </row>
    <row r="499" spans="1:6">
      <c r="A499" s="11">
        <v>2024</v>
      </c>
      <c r="B499" s="11" t="s">
        <v>15</v>
      </c>
      <c r="C499" s="11" t="s">
        <v>120</v>
      </c>
      <c r="D499" s="38" t="s">
        <v>126</v>
      </c>
      <c r="E499" s="12"/>
      <c r="F499" s="39">
        <v>47.857402423063014</v>
      </c>
    </row>
    <row r="500" spans="1:6">
      <c r="A500" s="11">
        <v>2019</v>
      </c>
      <c r="B500" s="11" t="s">
        <v>16</v>
      </c>
      <c r="C500" s="11" t="s">
        <v>120</v>
      </c>
      <c r="D500" s="38" t="s">
        <v>126</v>
      </c>
      <c r="E500" s="12"/>
      <c r="F500" s="39">
        <v>48.245879365049376</v>
      </c>
    </row>
    <row r="501" spans="1:6">
      <c r="A501" s="11">
        <v>2020</v>
      </c>
      <c r="B501" s="11" t="s">
        <v>16</v>
      </c>
      <c r="C501" s="11" t="s">
        <v>120</v>
      </c>
      <c r="D501" s="38" t="s">
        <v>126</v>
      </c>
      <c r="E501" s="12"/>
      <c r="F501" s="39">
        <v>48.70111078361694</v>
      </c>
    </row>
    <row r="502" spans="1:6">
      <c r="A502" s="11">
        <v>2021</v>
      </c>
      <c r="B502" s="11" t="s">
        <v>16</v>
      </c>
      <c r="C502" s="11" t="s">
        <v>120</v>
      </c>
      <c r="D502" s="38" t="s">
        <v>126</v>
      </c>
      <c r="E502" s="12"/>
      <c r="F502" s="39">
        <v>49.032875568159007</v>
      </c>
    </row>
    <row r="503" spans="1:6">
      <c r="A503" s="11">
        <v>2022</v>
      </c>
      <c r="B503" s="11" t="s">
        <v>16</v>
      </c>
      <c r="C503" s="11" t="s">
        <v>120</v>
      </c>
      <c r="D503" s="38" t="s">
        <v>126</v>
      </c>
      <c r="E503" s="12"/>
      <c r="F503" s="39">
        <v>50.789988814381694</v>
      </c>
    </row>
    <row r="504" spans="1:6">
      <c r="A504" s="11">
        <v>2023</v>
      </c>
      <c r="B504" s="11" t="s">
        <v>16</v>
      </c>
      <c r="C504" s="11" t="s">
        <v>120</v>
      </c>
      <c r="D504" s="38" t="s">
        <v>126</v>
      </c>
      <c r="E504" s="12"/>
      <c r="F504" s="39">
        <v>50.994183248173677</v>
      </c>
    </row>
    <row r="505" spans="1:6">
      <c r="A505" s="11">
        <v>2024</v>
      </c>
      <c r="B505" s="11" t="s">
        <v>16</v>
      </c>
      <c r="C505" s="11" t="s">
        <v>120</v>
      </c>
      <c r="D505" s="38" t="s">
        <v>126</v>
      </c>
      <c r="E505" s="12"/>
      <c r="F505" s="39">
        <v>51.113534468600022</v>
      </c>
    </row>
    <row r="506" spans="1:6">
      <c r="A506" s="11">
        <v>2019</v>
      </c>
      <c r="B506" s="11" t="s">
        <v>2</v>
      </c>
      <c r="C506" s="11" t="s">
        <v>120</v>
      </c>
      <c r="D506" s="11" t="s">
        <v>127</v>
      </c>
      <c r="E506" s="12">
        <v>15278</v>
      </c>
      <c r="F506" s="6"/>
    </row>
    <row r="507" spans="1:6">
      <c r="A507" s="11">
        <v>2020</v>
      </c>
      <c r="B507" s="11" t="s">
        <v>2</v>
      </c>
      <c r="C507" s="11" t="s">
        <v>120</v>
      </c>
      <c r="D507" s="11" t="s">
        <v>127</v>
      </c>
      <c r="E507" s="12">
        <v>15718</v>
      </c>
      <c r="F507" s="6"/>
    </row>
    <row r="508" spans="1:6">
      <c r="A508" s="11">
        <v>2021</v>
      </c>
      <c r="B508" s="11" t="s">
        <v>2</v>
      </c>
      <c r="C508" s="11" t="s">
        <v>120</v>
      </c>
      <c r="D508" s="11" t="s">
        <v>127</v>
      </c>
      <c r="E508" s="12">
        <v>16041</v>
      </c>
      <c r="F508" s="6"/>
    </row>
    <row r="509" spans="1:6">
      <c r="A509" s="11">
        <v>2022</v>
      </c>
      <c r="B509" s="11" t="s">
        <v>2</v>
      </c>
      <c r="C509" s="11" t="s">
        <v>120</v>
      </c>
      <c r="D509" s="11" t="s">
        <v>127</v>
      </c>
      <c r="E509" s="12">
        <v>13998</v>
      </c>
      <c r="F509" s="6"/>
    </row>
    <row r="510" spans="1:6">
      <c r="A510" s="11">
        <v>2023</v>
      </c>
      <c r="B510" s="11" t="s">
        <v>2</v>
      </c>
      <c r="C510" s="11" t="s">
        <v>120</v>
      </c>
      <c r="D510" s="11" t="s">
        <v>127</v>
      </c>
      <c r="E510" s="12">
        <v>14237</v>
      </c>
      <c r="F510" s="6"/>
    </row>
    <row r="511" spans="1:6">
      <c r="A511" s="11">
        <v>2024</v>
      </c>
      <c r="B511" s="11" t="s">
        <v>2</v>
      </c>
      <c r="C511" s="11" t="s">
        <v>120</v>
      </c>
      <c r="D511" s="11" t="s">
        <v>127</v>
      </c>
      <c r="E511" s="12">
        <v>14651</v>
      </c>
      <c r="F511" s="6"/>
    </row>
    <row r="512" spans="1:6">
      <c r="A512" s="11">
        <v>2019</v>
      </c>
      <c r="B512" s="11" t="s">
        <v>11</v>
      </c>
      <c r="C512" s="11" t="s">
        <v>120</v>
      </c>
      <c r="D512" s="11" t="s">
        <v>127</v>
      </c>
      <c r="E512" s="12">
        <v>4289</v>
      </c>
      <c r="F512" s="6"/>
    </row>
    <row r="513" spans="1:6">
      <c r="A513" s="11">
        <v>2020</v>
      </c>
      <c r="B513" s="11" t="s">
        <v>11</v>
      </c>
      <c r="C513" s="11" t="s">
        <v>120</v>
      </c>
      <c r="D513" s="11" t="s">
        <v>127</v>
      </c>
      <c r="E513" s="12">
        <v>4381</v>
      </c>
      <c r="F513" s="6"/>
    </row>
    <row r="514" spans="1:6">
      <c r="A514" s="11">
        <v>2021</v>
      </c>
      <c r="B514" s="11" t="s">
        <v>11</v>
      </c>
      <c r="C514" s="11" t="s">
        <v>120</v>
      </c>
      <c r="D514" s="11" t="s">
        <v>127</v>
      </c>
      <c r="E514" s="12">
        <v>4593</v>
      </c>
      <c r="F514" s="6"/>
    </row>
    <row r="515" spans="1:6">
      <c r="A515" s="11">
        <v>2022</v>
      </c>
      <c r="B515" s="11" t="s">
        <v>11</v>
      </c>
      <c r="C515" s="11" t="s">
        <v>120</v>
      </c>
      <c r="D515" s="11" t="s">
        <v>127</v>
      </c>
      <c r="E515" s="12">
        <v>5009</v>
      </c>
      <c r="F515" s="6"/>
    </row>
    <row r="516" spans="1:6">
      <c r="A516" s="11">
        <v>2023</v>
      </c>
      <c r="B516" s="11" t="s">
        <v>11</v>
      </c>
      <c r="C516" s="11" t="s">
        <v>120</v>
      </c>
      <c r="D516" s="11" t="s">
        <v>127</v>
      </c>
      <c r="E516" s="12">
        <v>5175</v>
      </c>
      <c r="F516" s="6"/>
    </row>
    <row r="517" spans="1:6">
      <c r="A517" s="11">
        <v>2024</v>
      </c>
      <c r="B517" s="11" t="s">
        <v>11</v>
      </c>
      <c r="C517" s="11" t="s">
        <v>120</v>
      </c>
      <c r="D517" s="11" t="s">
        <v>127</v>
      </c>
      <c r="E517" s="12">
        <v>5446</v>
      </c>
      <c r="F517" s="6"/>
    </row>
    <row r="518" spans="1:6">
      <c r="A518" s="11">
        <v>2019</v>
      </c>
      <c r="B518" s="11" t="s">
        <v>12</v>
      </c>
      <c r="C518" s="11" t="s">
        <v>120</v>
      </c>
      <c r="D518" s="11" t="s">
        <v>127</v>
      </c>
      <c r="E518" s="12">
        <v>3480</v>
      </c>
      <c r="F518" s="6"/>
    </row>
    <row r="519" spans="1:6">
      <c r="A519" s="11">
        <v>2020</v>
      </c>
      <c r="B519" s="11" t="s">
        <v>12</v>
      </c>
      <c r="C519" s="11" t="s">
        <v>120</v>
      </c>
      <c r="D519" s="11" t="s">
        <v>127</v>
      </c>
      <c r="E519" s="12">
        <v>3557</v>
      </c>
      <c r="F519" s="6"/>
    </row>
    <row r="520" spans="1:6">
      <c r="A520" s="11">
        <v>2021</v>
      </c>
      <c r="B520" s="11" t="s">
        <v>12</v>
      </c>
      <c r="C520" s="11" t="s">
        <v>120</v>
      </c>
      <c r="D520" s="11" t="s">
        <v>127</v>
      </c>
      <c r="E520" s="12">
        <v>3707</v>
      </c>
      <c r="F520" s="6"/>
    </row>
    <row r="521" spans="1:6">
      <c r="A521" s="11">
        <v>2022</v>
      </c>
      <c r="B521" s="11" t="s">
        <v>12</v>
      </c>
      <c r="C521" s="11" t="s">
        <v>120</v>
      </c>
      <c r="D521" s="11" t="s">
        <v>127</v>
      </c>
      <c r="E521" s="12">
        <v>4107</v>
      </c>
      <c r="F521" s="6"/>
    </row>
    <row r="522" spans="1:6">
      <c r="A522" s="11">
        <v>2023</v>
      </c>
      <c r="B522" s="11" t="s">
        <v>12</v>
      </c>
      <c r="C522" s="11" t="s">
        <v>120</v>
      </c>
      <c r="D522" s="11" t="s">
        <v>127</v>
      </c>
      <c r="E522" s="12">
        <v>4236</v>
      </c>
      <c r="F522" s="6"/>
    </row>
    <row r="523" spans="1:6">
      <c r="A523" s="11">
        <v>2024</v>
      </c>
      <c r="B523" s="11" t="s">
        <v>12</v>
      </c>
      <c r="C523" s="11" t="s">
        <v>120</v>
      </c>
      <c r="D523" s="11" t="s">
        <v>127</v>
      </c>
      <c r="E523" s="12">
        <v>4313</v>
      </c>
      <c r="F523" s="6"/>
    </row>
    <row r="524" spans="1:6">
      <c r="A524" s="11">
        <v>2019</v>
      </c>
      <c r="B524" s="11" t="s">
        <v>13</v>
      </c>
      <c r="C524" s="11" t="s">
        <v>120</v>
      </c>
      <c r="D524" s="11" t="s">
        <v>127</v>
      </c>
      <c r="E524" s="12">
        <v>4905</v>
      </c>
      <c r="F524" s="6"/>
    </row>
    <row r="525" spans="1:6">
      <c r="A525" s="11">
        <v>2020</v>
      </c>
      <c r="B525" s="11" t="s">
        <v>13</v>
      </c>
      <c r="C525" s="11" t="s">
        <v>120</v>
      </c>
      <c r="D525" s="11" t="s">
        <v>127</v>
      </c>
      <c r="E525" s="12">
        <v>5195</v>
      </c>
      <c r="F525" s="6"/>
    </row>
    <row r="526" spans="1:6">
      <c r="A526" s="11">
        <v>2021</v>
      </c>
      <c r="B526" s="11" t="s">
        <v>13</v>
      </c>
      <c r="C526" s="11" t="s">
        <v>120</v>
      </c>
      <c r="D526" s="11" t="s">
        <v>127</v>
      </c>
      <c r="E526" s="12">
        <v>5313</v>
      </c>
      <c r="F526" s="6"/>
    </row>
    <row r="527" spans="1:6">
      <c r="A527" s="11">
        <v>2022</v>
      </c>
      <c r="B527" s="11" t="s">
        <v>13</v>
      </c>
      <c r="C527" s="11" t="s">
        <v>120</v>
      </c>
      <c r="D527" s="11" t="s">
        <v>127</v>
      </c>
      <c r="E527" s="12">
        <v>5958</v>
      </c>
      <c r="F527" s="6"/>
    </row>
    <row r="528" spans="1:6">
      <c r="A528" s="11">
        <v>2023</v>
      </c>
      <c r="B528" s="11" t="s">
        <v>13</v>
      </c>
      <c r="C528" s="11" t="s">
        <v>120</v>
      </c>
      <c r="D528" s="11" t="s">
        <v>127</v>
      </c>
      <c r="E528" s="12">
        <v>6174</v>
      </c>
      <c r="F528" s="6"/>
    </row>
    <row r="529" spans="1:6">
      <c r="A529" s="11">
        <v>2024</v>
      </c>
      <c r="B529" s="11" t="s">
        <v>13</v>
      </c>
      <c r="C529" s="11" t="s">
        <v>120</v>
      </c>
      <c r="D529" s="11" t="s">
        <v>127</v>
      </c>
      <c r="E529" s="12">
        <v>6505</v>
      </c>
      <c r="F529" s="6"/>
    </row>
    <row r="530" spans="1:6">
      <c r="A530" s="11">
        <v>2019</v>
      </c>
      <c r="B530" s="11" t="s">
        <v>14</v>
      </c>
      <c r="C530" s="11" t="s">
        <v>120</v>
      </c>
      <c r="D530" s="11" t="s">
        <v>127</v>
      </c>
      <c r="E530" s="12">
        <v>27952</v>
      </c>
      <c r="F530" s="6"/>
    </row>
    <row r="531" spans="1:6">
      <c r="A531" s="11">
        <v>2020</v>
      </c>
      <c r="B531" s="11" t="s">
        <v>14</v>
      </c>
      <c r="C531" s="11" t="s">
        <v>120</v>
      </c>
      <c r="D531" s="11" t="s">
        <v>127</v>
      </c>
      <c r="E531" s="12">
        <v>28851</v>
      </c>
      <c r="F531" s="6"/>
    </row>
    <row r="532" spans="1:6">
      <c r="A532" s="11">
        <v>2021</v>
      </c>
      <c r="B532" s="11" t="s">
        <v>14</v>
      </c>
      <c r="C532" s="11" t="s">
        <v>120</v>
      </c>
      <c r="D532" s="11" t="s">
        <v>127</v>
      </c>
      <c r="E532" s="12">
        <v>29654</v>
      </c>
      <c r="F532" s="6"/>
    </row>
    <row r="533" spans="1:6">
      <c r="A533" s="11">
        <v>2022</v>
      </c>
      <c r="B533" s="11" t="s">
        <v>14</v>
      </c>
      <c r="C533" s="11" t="s">
        <v>120</v>
      </c>
      <c r="D533" s="11" t="s">
        <v>127</v>
      </c>
      <c r="E533" s="12">
        <v>29072</v>
      </c>
      <c r="F533" s="6"/>
    </row>
    <row r="534" spans="1:6">
      <c r="A534" s="11">
        <v>2023</v>
      </c>
      <c r="B534" s="11" t="s">
        <v>14</v>
      </c>
      <c r="C534" s="11" t="s">
        <v>120</v>
      </c>
      <c r="D534" s="11" t="s">
        <v>127</v>
      </c>
      <c r="E534" s="12">
        <v>29822</v>
      </c>
      <c r="F534" s="6"/>
    </row>
    <row r="535" spans="1:6">
      <c r="A535" s="11">
        <v>2024</v>
      </c>
      <c r="B535" s="11" t="s">
        <v>14</v>
      </c>
      <c r="C535" s="11" t="s">
        <v>120</v>
      </c>
      <c r="D535" s="11" t="s">
        <v>127</v>
      </c>
      <c r="E535" s="12">
        <v>30915</v>
      </c>
      <c r="F535" s="6"/>
    </row>
    <row r="536" spans="1:6">
      <c r="A536" s="11">
        <v>2019</v>
      </c>
      <c r="B536" s="11" t="s">
        <v>15</v>
      </c>
      <c r="C536" s="11" t="s">
        <v>120</v>
      </c>
      <c r="D536" s="11" t="s">
        <v>127</v>
      </c>
      <c r="E536" s="12">
        <v>455642</v>
      </c>
      <c r="F536" s="6"/>
    </row>
    <row r="537" spans="1:6">
      <c r="A537" s="11">
        <v>2020</v>
      </c>
      <c r="B537" s="11" t="s">
        <v>15</v>
      </c>
      <c r="C537" s="11" t="s">
        <v>120</v>
      </c>
      <c r="D537" s="11" t="s">
        <v>127</v>
      </c>
      <c r="E537" s="12">
        <v>463143</v>
      </c>
      <c r="F537" s="6"/>
    </row>
    <row r="538" spans="1:6">
      <c r="A538" s="11">
        <v>2021</v>
      </c>
      <c r="B538" s="11" t="s">
        <v>15</v>
      </c>
      <c r="C538" s="11" t="s">
        <v>120</v>
      </c>
      <c r="D538" s="11" t="s">
        <v>127</v>
      </c>
      <c r="E538" s="12">
        <v>471323</v>
      </c>
      <c r="F538" s="6"/>
    </row>
    <row r="539" spans="1:6">
      <c r="A539" s="11">
        <v>2022</v>
      </c>
      <c r="B539" s="11" t="s">
        <v>15</v>
      </c>
      <c r="C539" s="11" t="s">
        <v>120</v>
      </c>
      <c r="D539" s="11" t="s">
        <v>127</v>
      </c>
      <c r="E539" s="12">
        <v>499555</v>
      </c>
      <c r="F539" s="6"/>
    </row>
    <row r="540" spans="1:6">
      <c r="A540" s="11">
        <v>2023</v>
      </c>
      <c r="B540" s="11" t="s">
        <v>15</v>
      </c>
      <c r="C540" s="11" t="s">
        <v>120</v>
      </c>
      <c r="D540" s="11" t="s">
        <v>127</v>
      </c>
      <c r="E540" s="12">
        <v>508249</v>
      </c>
      <c r="F540" s="6"/>
    </row>
    <row r="541" spans="1:6">
      <c r="A541" s="11">
        <v>2024</v>
      </c>
      <c r="B541" s="11" t="s">
        <v>15</v>
      </c>
      <c r="C541" s="11" t="s">
        <v>120</v>
      </c>
      <c r="D541" s="11" t="s">
        <v>127</v>
      </c>
      <c r="E541" s="12">
        <v>515423</v>
      </c>
      <c r="F541" s="6"/>
    </row>
    <row r="542" spans="1:6">
      <c r="A542" s="11">
        <v>2019</v>
      </c>
      <c r="B542" s="11" t="s">
        <v>16</v>
      </c>
      <c r="C542" s="11" t="s">
        <v>120</v>
      </c>
      <c r="D542" s="11" t="s">
        <v>127</v>
      </c>
      <c r="E542" s="12">
        <v>894873</v>
      </c>
      <c r="F542" s="6"/>
    </row>
    <row r="543" spans="1:6">
      <c r="A543" s="11">
        <v>2020</v>
      </c>
      <c r="B543" s="11" t="s">
        <v>16</v>
      </c>
      <c r="C543" s="11" t="s">
        <v>120</v>
      </c>
      <c r="D543" s="11" t="s">
        <v>127</v>
      </c>
      <c r="E543" s="12">
        <v>911351</v>
      </c>
      <c r="F543" s="6"/>
    </row>
    <row r="544" spans="1:6">
      <c r="A544" s="11">
        <v>2021</v>
      </c>
      <c r="B544" s="11" t="s">
        <v>16</v>
      </c>
      <c r="C544" s="11" t="s">
        <v>120</v>
      </c>
      <c r="D544" s="11" t="s">
        <v>127</v>
      </c>
      <c r="E544" s="12">
        <v>928483</v>
      </c>
      <c r="F544" s="6"/>
    </row>
    <row r="545" spans="1:6">
      <c r="A545" s="11">
        <v>2022</v>
      </c>
      <c r="B545" s="11" t="s">
        <v>16</v>
      </c>
      <c r="C545" s="11" t="s">
        <v>120</v>
      </c>
      <c r="D545" s="11" t="s">
        <v>127</v>
      </c>
      <c r="E545" s="12">
        <v>1049433</v>
      </c>
      <c r="F545" s="6"/>
    </row>
    <row r="546" spans="1:6">
      <c r="A546" s="11">
        <v>2023</v>
      </c>
      <c r="B546" s="11" t="s">
        <v>16</v>
      </c>
      <c r="C546" s="11" t="s">
        <v>120</v>
      </c>
      <c r="D546" s="11" t="s">
        <v>127</v>
      </c>
      <c r="E546" s="12">
        <v>1068218</v>
      </c>
      <c r="F546" s="6"/>
    </row>
    <row r="547" spans="1:6">
      <c r="A547" s="11">
        <v>2024</v>
      </c>
      <c r="B547" s="11" t="s">
        <v>16</v>
      </c>
      <c r="C547" s="11" t="s">
        <v>120</v>
      </c>
      <c r="D547" s="11" t="s">
        <v>127</v>
      </c>
      <c r="E547" s="12">
        <v>1084839</v>
      </c>
      <c r="F547" s="6"/>
    </row>
    <row r="548" spans="1:6">
      <c r="A548" s="11">
        <v>2019</v>
      </c>
      <c r="B548" s="11" t="s">
        <v>2</v>
      </c>
      <c r="C548" s="11" t="s">
        <v>120</v>
      </c>
      <c r="D548" s="11" t="s">
        <v>128</v>
      </c>
      <c r="E548" s="12">
        <v>55112</v>
      </c>
      <c r="F548" s="6"/>
    </row>
    <row r="549" spans="1:6">
      <c r="A549" s="11">
        <v>2020</v>
      </c>
      <c r="B549" s="11" t="s">
        <v>2</v>
      </c>
      <c r="C549" s="11" t="s">
        <v>120</v>
      </c>
      <c r="D549" s="11" t="s">
        <v>128</v>
      </c>
      <c r="E549" s="12">
        <v>55790</v>
      </c>
      <c r="F549" s="6"/>
    </row>
    <row r="550" spans="1:6">
      <c r="A550" s="11">
        <v>2021</v>
      </c>
      <c r="B550" s="11" t="s">
        <v>2</v>
      </c>
      <c r="C550" s="11" t="s">
        <v>120</v>
      </c>
      <c r="D550" s="11" t="s">
        <v>128</v>
      </c>
      <c r="E550" s="12">
        <v>56281</v>
      </c>
      <c r="F550" s="6"/>
    </row>
    <row r="551" spans="1:6">
      <c r="A551" s="11">
        <v>2022</v>
      </c>
      <c r="B551" s="11" t="s">
        <v>2</v>
      </c>
      <c r="C551" s="11" t="s">
        <v>120</v>
      </c>
      <c r="D551" s="11" t="s">
        <v>128</v>
      </c>
      <c r="E551" s="12">
        <v>58396</v>
      </c>
      <c r="F551" s="6"/>
    </row>
    <row r="552" spans="1:6">
      <c r="A552" s="11">
        <v>2023</v>
      </c>
      <c r="B552" s="11" t="s">
        <v>2</v>
      </c>
      <c r="C552" s="11" t="s">
        <v>120</v>
      </c>
      <c r="D552" s="11" t="s">
        <v>128</v>
      </c>
      <c r="E552" s="12">
        <v>58861</v>
      </c>
      <c r="F552" s="6"/>
    </row>
    <row r="553" spans="1:6">
      <c r="A553" s="11">
        <v>2024</v>
      </c>
      <c r="B553" s="11" t="s">
        <v>2</v>
      </c>
      <c r="C553" s="11" t="s">
        <v>120</v>
      </c>
      <c r="D553" s="11" t="s">
        <v>128</v>
      </c>
      <c r="E553" s="12">
        <v>59208</v>
      </c>
      <c r="F553" s="6"/>
    </row>
    <row r="554" spans="1:6">
      <c r="A554" s="11">
        <v>2019</v>
      </c>
      <c r="B554" s="11" t="s">
        <v>11</v>
      </c>
      <c r="C554" s="11" t="s">
        <v>120</v>
      </c>
      <c r="D554" s="11" t="s">
        <v>128</v>
      </c>
      <c r="E554" s="12">
        <v>54766</v>
      </c>
      <c r="F554" s="6"/>
    </row>
    <row r="555" spans="1:6">
      <c r="A555" s="11">
        <v>2020</v>
      </c>
      <c r="B555" s="11" t="s">
        <v>11</v>
      </c>
      <c r="C555" s="11" t="s">
        <v>120</v>
      </c>
      <c r="D555" s="11" t="s">
        <v>128</v>
      </c>
      <c r="E555" s="12">
        <v>55524</v>
      </c>
      <c r="F555" s="6"/>
    </row>
    <row r="556" spans="1:6">
      <c r="A556" s="11">
        <v>2021</v>
      </c>
      <c r="B556" s="11" t="s">
        <v>11</v>
      </c>
      <c r="C556" s="11" t="s">
        <v>120</v>
      </c>
      <c r="D556" s="11" t="s">
        <v>128</v>
      </c>
      <c r="E556" s="12">
        <v>56034</v>
      </c>
      <c r="F556" s="6"/>
    </row>
    <row r="557" spans="1:6">
      <c r="A557" s="11">
        <v>2022</v>
      </c>
      <c r="B557" s="11" t="s">
        <v>11</v>
      </c>
      <c r="C557" s="11" t="s">
        <v>120</v>
      </c>
      <c r="D557" s="11" t="s">
        <v>128</v>
      </c>
      <c r="E557" s="12">
        <v>55468</v>
      </c>
      <c r="F557" s="6"/>
    </row>
    <row r="558" spans="1:6">
      <c r="A558" s="11">
        <v>2023</v>
      </c>
      <c r="B558" s="11" t="s">
        <v>11</v>
      </c>
      <c r="C558" s="11" t="s">
        <v>120</v>
      </c>
      <c r="D558" s="11" t="s">
        <v>128</v>
      </c>
      <c r="E558" s="12">
        <v>56132</v>
      </c>
      <c r="F558" s="6"/>
    </row>
    <row r="559" spans="1:6">
      <c r="A559" s="11">
        <v>2024</v>
      </c>
      <c r="B559" s="11" t="s">
        <v>11</v>
      </c>
      <c r="C559" s="11" t="s">
        <v>120</v>
      </c>
      <c r="D559" s="11" t="s">
        <v>128</v>
      </c>
      <c r="E559" s="12">
        <v>56667</v>
      </c>
      <c r="F559" s="6"/>
    </row>
    <row r="560" spans="1:6">
      <c r="A560" s="11">
        <v>2019</v>
      </c>
      <c r="B560" s="11" t="s">
        <v>12</v>
      </c>
      <c r="C560" s="11" t="s">
        <v>120</v>
      </c>
      <c r="D560" s="11" t="s">
        <v>128</v>
      </c>
      <c r="E560" s="12">
        <v>40734</v>
      </c>
      <c r="F560" s="6"/>
    </row>
    <row r="561" spans="1:6">
      <c r="A561" s="11">
        <v>2020</v>
      </c>
      <c r="B561" s="11" t="s">
        <v>12</v>
      </c>
      <c r="C561" s="11" t="s">
        <v>120</v>
      </c>
      <c r="D561" s="11" t="s">
        <v>128</v>
      </c>
      <c r="E561" s="12">
        <v>41243</v>
      </c>
      <c r="F561" s="6"/>
    </row>
    <row r="562" spans="1:6">
      <c r="A562" s="11">
        <v>2021</v>
      </c>
      <c r="B562" s="11" t="s">
        <v>12</v>
      </c>
      <c r="C562" s="11" t="s">
        <v>120</v>
      </c>
      <c r="D562" s="11" t="s">
        <v>128</v>
      </c>
      <c r="E562" s="12">
        <v>41710</v>
      </c>
      <c r="F562" s="6"/>
    </row>
    <row r="563" spans="1:6">
      <c r="A563" s="11">
        <v>2022</v>
      </c>
      <c r="B563" s="11" t="s">
        <v>12</v>
      </c>
      <c r="C563" s="11" t="s">
        <v>120</v>
      </c>
      <c r="D563" s="11" t="s">
        <v>128</v>
      </c>
      <c r="E563" s="12">
        <v>41253</v>
      </c>
      <c r="F563" s="6"/>
    </row>
    <row r="564" spans="1:6">
      <c r="A564" s="11">
        <v>2023</v>
      </c>
      <c r="B564" s="11" t="s">
        <v>12</v>
      </c>
      <c r="C564" s="11" t="s">
        <v>120</v>
      </c>
      <c r="D564" s="11" t="s">
        <v>128</v>
      </c>
      <c r="E564" s="12">
        <v>41768</v>
      </c>
      <c r="F564" s="6"/>
    </row>
    <row r="565" spans="1:6">
      <c r="A565" s="11">
        <v>2024</v>
      </c>
      <c r="B565" s="11" t="s">
        <v>12</v>
      </c>
      <c r="C565" s="11" t="s">
        <v>120</v>
      </c>
      <c r="D565" s="11" t="s">
        <v>128</v>
      </c>
      <c r="E565" s="12">
        <v>42137</v>
      </c>
      <c r="F565" s="6"/>
    </row>
    <row r="566" spans="1:6">
      <c r="A566" s="11">
        <v>2019</v>
      </c>
      <c r="B566" s="11" t="s">
        <v>13</v>
      </c>
      <c r="C566" s="11" t="s">
        <v>120</v>
      </c>
      <c r="D566" s="11" t="s">
        <v>128</v>
      </c>
      <c r="E566" s="12">
        <v>52613</v>
      </c>
      <c r="F566" s="6"/>
    </row>
    <row r="567" spans="1:6">
      <c r="A567" s="11">
        <v>2020</v>
      </c>
      <c r="B567" s="11" t="s">
        <v>13</v>
      </c>
      <c r="C567" s="11" t="s">
        <v>120</v>
      </c>
      <c r="D567" s="11" t="s">
        <v>128</v>
      </c>
      <c r="E567" s="12">
        <v>53476</v>
      </c>
      <c r="F567" s="6"/>
    </row>
    <row r="568" spans="1:6">
      <c r="A568" s="11">
        <v>2021</v>
      </c>
      <c r="B568" s="11" t="s">
        <v>13</v>
      </c>
      <c r="C568" s="11" t="s">
        <v>120</v>
      </c>
      <c r="D568" s="11" t="s">
        <v>128</v>
      </c>
      <c r="E568" s="12">
        <v>54065</v>
      </c>
      <c r="F568" s="6"/>
    </row>
    <row r="569" spans="1:6">
      <c r="A569" s="11">
        <v>2022</v>
      </c>
      <c r="B569" s="11" t="s">
        <v>13</v>
      </c>
      <c r="C569" s="11" t="s">
        <v>120</v>
      </c>
      <c r="D569" s="11" t="s">
        <v>128</v>
      </c>
      <c r="E569" s="12">
        <v>53701</v>
      </c>
      <c r="F569" s="6"/>
    </row>
    <row r="570" spans="1:6">
      <c r="A570" s="11">
        <v>2023</v>
      </c>
      <c r="B570" s="11" t="s">
        <v>13</v>
      </c>
      <c r="C570" s="11" t="s">
        <v>120</v>
      </c>
      <c r="D570" s="11" t="s">
        <v>128</v>
      </c>
      <c r="E570" s="12">
        <v>54446</v>
      </c>
      <c r="F570" s="6"/>
    </row>
    <row r="571" spans="1:6">
      <c r="A571" s="11">
        <v>2024</v>
      </c>
      <c r="B571" s="11" t="s">
        <v>13</v>
      </c>
      <c r="C571" s="11" t="s">
        <v>120</v>
      </c>
      <c r="D571" s="11" t="s">
        <v>128</v>
      </c>
      <c r="E571" s="12">
        <v>54984</v>
      </c>
      <c r="F571" s="6"/>
    </row>
    <row r="572" spans="1:6">
      <c r="A572" s="11">
        <v>2019</v>
      </c>
      <c r="B572" s="11" t="s">
        <v>14</v>
      </c>
      <c r="C572" s="11" t="s">
        <v>120</v>
      </c>
      <c r="D572" s="11" t="s">
        <v>128</v>
      </c>
      <c r="E572" s="12">
        <v>203225</v>
      </c>
      <c r="F572" s="6"/>
    </row>
    <row r="573" spans="1:6">
      <c r="A573" s="11">
        <v>2020</v>
      </c>
      <c r="B573" s="11" t="s">
        <v>14</v>
      </c>
      <c r="C573" s="11" t="s">
        <v>120</v>
      </c>
      <c r="D573" s="11" t="s">
        <v>128</v>
      </c>
      <c r="E573" s="12">
        <v>206033</v>
      </c>
      <c r="F573" s="6"/>
    </row>
    <row r="574" spans="1:6">
      <c r="A574" s="11">
        <v>2021</v>
      </c>
      <c r="B574" s="11" t="s">
        <v>14</v>
      </c>
      <c r="C574" s="11" t="s">
        <v>120</v>
      </c>
      <c r="D574" s="11" t="s">
        <v>128</v>
      </c>
      <c r="E574" s="12">
        <v>208090</v>
      </c>
      <c r="F574" s="6"/>
    </row>
    <row r="575" spans="1:6">
      <c r="A575" s="11">
        <v>2022</v>
      </c>
      <c r="B575" s="11" t="s">
        <v>14</v>
      </c>
      <c r="C575" s="11" t="s">
        <v>120</v>
      </c>
      <c r="D575" s="11" t="s">
        <v>128</v>
      </c>
      <c r="E575" s="12">
        <v>208818</v>
      </c>
      <c r="F575" s="6"/>
    </row>
    <row r="576" spans="1:6">
      <c r="A576" s="11">
        <v>2023</v>
      </c>
      <c r="B576" s="11" t="s">
        <v>14</v>
      </c>
      <c r="C576" s="11" t="s">
        <v>120</v>
      </c>
      <c r="D576" s="11" t="s">
        <v>128</v>
      </c>
      <c r="E576" s="12">
        <v>211207</v>
      </c>
      <c r="F576" s="6"/>
    </row>
    <row r="577" spans="1:6">
      <c r="A577" s="11">
        <v>2024</v>
      </c>
      <c r="B577" s="11" t="s">
        <v>14</v>
      </c>
      <c r="C577" s="11" t="s">
        <v>120</v>
      </c>
      <c r="D577" s="11" t="s">
        <v>128</v>
      </c>
      <c r="E577" s="12">
        <v>212996</v>
      </c>
      <c r="F577" s="6"/>
    </row>
    <row r="578" spans="1:6">
      <c r="A578" s="11">
        <v>2019</v>
      </c>
      <c r="B578" s="11" t="s">
        <v>15</v>
      </c>
      <c r="C578" s="11" t="s">
        <v>120</v>
      </c>
      <c r="D578" s="11" t="s">
        <v>128</v>
      </c>
      <c r="E578" s="12">
        <v>1871475</v>
      </c>
      <c r="F578" s="6"/>
    </row>
    <row r="579" spans="1:6">
      <c r="A579" s="11">
        <v>2020</v>
      </c>
      <c r="B579" s="11" t="s">
        <v>15</v>
      </c>
      <c r="C579" s="11" t="s">
        <v>120</v>
      </c>
      <c r="D579" s="11" t="s">
        <v>128</v>
      </c>
      <c r="E579" s="12">
        <v>1887650</v>
      </c>
      <c r="F579" s="6"/>
    </row>
    <row r="580" spans="1:6">
      <c r="A580" s="11">
        <v>2021</v>
      </c>
      <c r="B580" s="11" t="s">
        <v>15</v>
      </c>
      <c r="C580" s="11" t="s">
        <v>120</v>
      </c>
      <c r="D580" s="11" t="s">
        <v>128</v>
      </c>
      <c r="E580" s="12">
        <v>1902703</v>
      </c>
      <c r="F580" s="6"/>
    </row>
    <row r="581" spans="1:6">
      <c r="A581" s="11">
        <v>2022</v>
      </c>
      <c r="B581" s="11" t="s">
        <v>15</v>
      </c>
      <c r="C581" s="11" t="s">
        <v>120</v>
      </c>
      <c r="D581" s="11" t="s">
        <v>128</v>
      </c>
      <c r="E581" s="12">
        <v>1892468</v>
      </c>
      <c r="F581" s="6"/>
    </row>
    <row r="582" spans="1:6">
      <c r="A582" s="11">
        <v>2023</v>
      </c>
      <c r="B582" s="11" t="s">
        <v>15</v>
      </c>
      <c r="C582" s="11" t="s">
        <v>120</v>
      </c>
      <c r="D582" s="11" t="s">
        <v>128</v>
      </c>
      <c r="E582" s="12">
        <v>1908706</v>
      </c>
      <c r="F582" s="6"/>
    </row>
    <row r="583" spans="1:6">
      <c r="A583" s="11">
        <v>2024</v>
      </c>
      <c r="B583" s="11" t="s">
        <v>15</v>
      </c>
      <c r="C583" s="11" t="s">
        <v>120</v>
      </c>
      <c r="D583" s="11" t="s">
        <v>128</v>
      </c>
      <c r="E583" s="12">
        <v>1921400</v>
      </c>
      <c r="F583" s="6"/>
    </row>
    <row r="584" spans="1:6">
      <c r="A584" s="11">
        <v>2019</v>
      </c>
      <c r="B584" s="11" t="s">
        <v>16</v>
      </c>
      <c r="C584" s="11" t="s">
        <v>120</v>
      </c>
      <c r="D584" s="11" t="s">
        <v>128</v>
      </c>
      <c r="E584" s="12">
        <v>5592745</v>
      </c>
      <c r="F584" s="6"/>
    </row>
    <row r="585" spans="1:6">
      <c r="A585" s="11">
        <v>2020</v>
      </c>
      <c r="B585" s="11" t="s">
        <v>16</v>
      </c>
      <c r="C585" s="11" t="s">
        <v>120</v>
      </c>
      <c r="D585" s="11" t="s">
        <v>128</v>
      </c>
      <c r="E585" s="12">
        <v>5638460</v>
      </c>
      <c r="F585" s="6"/>
    </row>
    <row r="586" spans="1:6">
      <c r="A586" s="11">
        <v>2021</v>
      </c>
      <c r="B586" s="11" t="s">
        <v>16</v>
      </c>
      <c r="C586" s="11" t="s">
        <v>120</v>
      </c>
      <c r="D586" s="11" t="s">
        <v>128</v>
      </c>
      <c r="E586" s="12">
        <v>5679966</v>
      </c>
      <c r="F586" s="6"/>
    </row>
    <row r="587" spans="1:6">
      <c r="A587" s="11">
        <v>2022</v>
      </c>
      <c r="B587" s="11" t="s">
        <v>16</v>
      </c>
      <c r="C587" s="11" t="s">
        <v>120</v>
      </c>
      <c r="D587" s="11" t="s">
        <v>128</v>
      </c>
      <c r="E587" s="12">
        <v>5616041</v>
      </c>
      <c r="F587" s="6"/>
    </row>
    <row r="588" spans="1:6">
      <c r="A588" s="11">
        <v>2023</v>
      </c>
      <c r="B588" s="11" t="s">
        <v>16</v>
      </c>
      <c r="C588" s="11" t="s">
        <v>120</v>
      </c>
      <c r="D588" s="11" t="s">
        <v>128</v>
      </c>
      <c r="E588" s="12">
        <v>5658257</v>
      </c>
      <c r="F588" s="6"/>
    </row>
    <row r="589" spans="1:6">
      <c r="A589" s="11">
        <v>2024</v>
      </c>
      <c r="B589" s="11" t="s">
        <v>16</v>
      </c>
      <c r="C589" s="11" t="s">
        <v>120</v>
      </c>
      <c r="D589" s="11" t="s">
        <v>128</v>
      </c>
      <c r="E589" s="12">
        <v>5693300</v>
      </c>
      <c r="F589" s="6"/>
    </row>
  </sheetData>
  <sheetProtection algorithmName="SHA-512" hashValue="3VHeV7T+eh5hMFcO87ZhUSCX70QccqEF78iL8IcxM46M5w7VQ2gK3b3OMS7yI+4JahGHR9QHPXdDz4uBTh0CTA==" saltValue="uQ/bbmAxBm943naN94gVMw==" spinCount="100000" sheet="1" scenarios="1" selectLockedCells="1" selectUnlockedCells="1"/>
  <phoneticPr fontId="14" type="noConversion"/>
  <hyperlinks>
    <hyperlink ref="G1" r:id="rId1" location="abreadcrumb" display="https://www.statistikdaten.bayern.de/genesis/online?operation=table&amp;code=31111-022z&amp;bypass=true&amp;levelindex=0&amp;levelid=1688050381015 - abreadcrumb" xr:uid="{0AE4C4C1-E64D-400F-99A7-7F21F88B660E}"/>
  </hyperlinks>
  <pageMargins left="0.7" right="0.7" top="0.78740157499999996" bottom="0.78740157499999996" header="0.3" footer="0.3"/>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08054-3717-43AE-9774-B3922FF1D53E}">
  <dimension ref="A1:V22"/>
  <sheetViews>
    <sheetView workbookViewId="0">
      <selection sqref="A1:E421"/>
    </sheetView>
  </sheetViews>
  <sheetFormatPr baseColWidth="10" defaultRowHeight="15"/>
  <cols>
    <col min="1" max="1" width="21.7109375" bestFit="1" customWidth="1"/>
    <col min="2" max="2" width="56" bestFit="1" customWidth="1"/>
    <col min="3" max="3" width="18.7109375" bestFit="1" customWidth="1"/>
    <col min="7" max="7" width="32.7109375" bestFit="1" customWidth="1"/>
    <col min="8" max="8" width="56" bestFit="1" customWidth="1"/>
    <col min="9" max="9" width="18.7109375" bestFit="1" customWidth="1"/>
    <col min="12" max="16" width="19.7109375" customWidth="1"/>
    <col min="17" max="17" width="36.85546875" bestFit="1" customWidth="1"/>
    <col min="18" max="18" width="33.5703125" bestFit="1" customWidth="1"/>
    <col min="19" max="22" width="19.7109375" customWidth="1"/>
    <col min="23" max="23" width="7" bestFit="1" customWidth="1"/>
    <col min="24" max="25" width="6" bestFit="1" customWidth="1"/>
    <col min="26" max="26" width="43.28515625" bestFit="1" customWidth="1"/>
    <col min="27" max="27" width="15.5703125" bestFit="1" customWidth="1"/>
    <col min="28" max="28" width="19.28515625" bestFit="1" customWidth="1"/>
    <col min="29" max="29" width="35" bestFit="1" customWidth="1"/>
    <col min="30" max="30" width="13" bestFit="1" customWidth="1"/>
    <col min="31" max="31" width="15.5703125" bestFit="1" customWidth="1"/>
  </cols>
  <sheetData>
    <row r="1" spans="1:22">
      <c r="A1" s="1" t="s">
        <v>112</v>
      </c>
      <c r="B1" t="s">
        <v>120</v>
      </c>
      <c r="G1" s="1" t="s">
        <v>112</v>
      </c>
      <c r="H1" t="s">
        <v>120</v>
      </c>
    </row>
    <row r="2" spans="1:22">
      <c r="A2" s="1" t="s">
        <v>23</v>
      </c>
      <c r="B2" t="s">
        <v>121</v>
      </c>
      <c r="G2" s="1" t="s">
        <v>23</v>
      </c>
      <c r="H2" t="s">
        <v>121</v>
      </c>
      <c r="L2" s="1" t="s">
        <v>112</v>
      </c>
      <c r="M2" t="s">
        <v>113</v>
      </c>
      <c r="R2" s="1" t="s">
        <v>112</v>
      </c>
      <c r="S2" t="s">
        <v>120</v>
      </c>
    </row>
    <row r="3" spans="1:22">
      <c r="A3" s="1" t="s">
        <v>22</v>
      </c>
      <c r="B3" t="s">
        <v>2</v>
      </c>
      <c r="G3" s="1" t="s">
        <v>0</v>
      </c>
      <c r="H3" s="2">
        <v>2020</v>
      </c>
    </row>
    <row r="4" spans="1:22">
      <c r="L4" s="1" t="s">
        <v>5</v>
      </c>
      <c r="M4" s="1" t="s">
        <v>23</v>
      </c>
      <c r="N4" s="1" t="s">
        <v>0</v>
      </c>
      <c r="R4" s="1" t="s">
        <v>5</v>
      </c>
      <c r="S4" s="1" t="s">
        <v>23</v>
      </c>
      <c r="T4" s="1" t="s">
        <v>0</v>
      </c>
    </row>
    <row r="5" spans="1:22">
      <c r="A5" s="1" t="s">
        <v>3</v>
      </c>
      <c r="B5" t="s">
        <v>5</v>
      </c>
      <c r="C5" t="s">
        <v>130</v>
      </c>
      <c r="G5" s="1" t="s">
        <v>3</v>
      </c>
      <c r="H5" t="s">
        <v>5</v>
      </c>
      <c r="I5" t="s">
        <v>130</v>
      </c>
      <c r="M5" t="s">
        <v>114</v>
      </c>
      <c r="O5" t="s">
        <v>118</v>
      </c>
      <c r="S5" t="s">
        <v>121</v>
      </c>
      <c r="U5" t="s">
        <v>123</v>
      </c>
    </row>
    <row r="6" spans="1:22">
      <c r="A6" s="2">
        <v>2019</v>
      </c>
      <c r="B6">
        <v>70390</v>
      </c>
      <c r="G6" s="2" t="s">
        <v>2</v>
      </c>
      <c r="H6">
        <v>71508</v>
      </c>
      <c r="L6" s="1" t="s">
        <v>22</v>
      </c>
      <c r="M6">
        <v>2020</v>
      </c>
      <c r="N6">
        <v>2024</v>
      </c>
      <c r="O6">
        <v>2020</v>
      </c>
      <c r="P6">
        <v>2024</v>
      </c>
      <c r="R6" s="1" t="s">
        <v>22</v>
      </c>
      <c r="S6">
        <v>2019</v>
      </c>
      <c r="T6">
        <v>2023</v>
      </c>
      <c r="U6">
        <v>2019</v>
      </c>
      <c r="V6">
        <v>2023</v>
      </c>
    </row>
    <row r="7" spans="1:22">
      <c r="A7" s="2">
        <v>2020</v>
      </c>
      <c r="B7">
        <v>71508</v>
      </c>
      <c r="G7" s="2" t="s">
        <v>11</v>
      </c>
      <c r="H7">
        <v>59905</v>
      </c>
      <c r="L7" t="s">
        <v>2</v>
      </c>
      <c r="M7">
        <v>258</v>
      </c>
      <c r="N7">
        <v>128</v>
      </c>
      <c r="O7">
        <v>1123</v>
      </c>
      <c r="P7">
        <v>560</v>
      </c>
      <c r="R7" t="s">
        <v>2</v>
      </c>
      <c r="S7">
        <v>70390</v>
      </c>
      <c r="T7">
        <v>73098</v>
      </c>
      <c r="U7">
        <v>60771.47</v>
      </c>
      <c r="V7">
        <v>63123.1</v>
      </c>
    </row>
    <row r="8" spans="1:22">
      <c r="A8" s="2">
        <v>2021</v>
      </c>
      <c r="B8">
        <v>72322</v>
      </c>
      <c r="G8" s="2" t="s">
        <v>12</v>
      </c>
      <c r="H8">
        <v>44800</v>
      </c>
      <c r="L8" t="s">
        <v>11</v>
      </c>
      <c r="M8">
        <v>459</v>
      </c>
      <c r="N8">
        <v>254</v>
      </c>
      <c r="O8">
        <v>994</v>
      </c>
      <c r="P8">
        <v>818</v>
      </c>
      <c r="R8" t="s">
        <v>11</v>
      </c>
      <c r="S8">
        <v>59055</v>
      </c>
      <c r="T8">
        <v>61307</v>
      </c>
      <c r="U8">
        <v>69665.78</v>
      </c>
      <c r="V8">
        <v>74470.91</v>
      </c>
    </row>
    <row r="9" spans="1:22">
      <c r="A9" s="2">
        <v>2022</v>
      </c>
      <c r="B9">
        <v>72394</v>
      </c>
      <c r="G9" s="2" t="s">
        <v>13</v>
      </c>
      <c r="H9">
        <v>58671</v>
      </c>
      <c r="L9" t="s">
        <v>12</v>
      </c>
      <c r="M9">
        <v>348</v>
      </c>
      <c r="N9">
        <v>208</v>
      </c>
      <c r="O9">
        <v>683</v>
      </c>
      <c r="P9">
        <v>531</v>
      </c>
      <c r="R9" t="s">
        <v>12</v>
      </c>
      <c r="S9">
        <v>44214</v>
      </c>
      <c r="T9">
        <v>46004</v>
      </c>
      <c r="U9">
        <v>49477.95</v>
      </c>
      <c r="V9">
        <v>53374.03</v>
      </c>
    </row>
    <row r="10" spans="1:22">
      <c r="A10" s="2">
        <v>2023</v>
      </c>
      <c r="B10">
        <v>73098</v>
      </c>
      <c r="G10" s="2" t="s">
        <v>14</v>
      </c>
      <c r="H10">
        <v>234884</v>
      </c>
      <c r="L10" t="s">
        <v>13</v>
      </c>
      <c r="M10">
        <v>427</v>
      </c>
      <c r="N10">
        <v>234</v>
      </c>
      <c r="O10">
        <v>982</v>
      </c>
      <c r="P10">
        <v>771</v>
      </c>
      <c r="R10" t="s">
        <v>13</v>
      </c>
      <c r="S10">
        <v>57518</v>
      </c>
      <c r="T10">
        <v>60620</v>
      </c>
      <c r="U10">
        <v>65275.16</v>
      </c>
      <c r="V10">
        <v>70706.899999999994</v>
      </c>
    </row>
    <row r="11" spans="1:22">
      <c r="A11" s="2">
        <v>2024</v>
      </c>
      <c r="B11">
        <v>73859</v>
      </c>
      <c r="G11" s="2" t="s">
        <v>15</v>
      </c>
      <c r="H11">
        <v>2350793</v>
      </c>
      <c r="L11" t="s">
        <v>14</v>
      </c>
      <c r="M11">
        <v>1492</v>
      </c>
      <c r="N11">
        <v>824</v>
      </c>
      <c r="O11">
        <v>3782</v>
      </c>
      <c r="P11">
        <v>2680</v>
      </c>
      <c r="R11" t="s">
        <v>14</v>
      </c>
      <c r="S11">
        <v>231177</v>
      </c>
      <c r="T11">
        <v>241029</v>
      </c>
      <c r="U11">
        <v>245190.36000000002</v>
      </c>
      <c r="V11">
        <v>261674.94</v>
      </c>
    </row>
    <row r="12" spans="1:22">
      <c r="A12" s="2" t="s">
        <v>4</v>
      </c>
      <c r="B12">
        <v>433571</v>
      </c>
      <c r="G12" s="2" t="s">
        <v>16</v>
      </c>
      <c r="H12">
        <v>6549811</v>
      </c>
      <c r="L12" t="s">
        <v>15</v>
      </c>
      <c r="M12">
        <v>9017</v>
      </c>
      <c r="N12">
        <v>5092</v>
      </c>
      <c r="O12">
        <v>32106</v>
      </c>
      <c r="P12">
        <v>22581</v>
      </c>
      <c r="R12" t="s">
        <v>15</v>
      </c>
      <c r="S12">
        <v>2327117</v>
      </c>
      <c r="T12">
        <v>2416955</v>
      </c>
      <c r="U12">
        <v>2143365.9</v>
      </c>
      <c r="V12">
        <v>2261210.4900000002</v>
      </c>
    </row>
    <row r="13" spans="1:22">
      <c r="G13" s="2" t="s">
        <v>4</v>
      </c>
      <c r="H13">
        <v>9370372</v>
      </c>
      <c r="L13" t="s">
        <v>16</v>
      </c>
      <c r="M13">
        <v>28134</v>
      </c>
      <c r="N13">
        <v>13893</v>
      </c>
      <c r="O13">
        <v>77778</v>
      </c>
      <c r="P13">
        <v>51530</v>
      </c>
      <c r="R13" t="s">
        <v>16</v>
      </c>
      <c r="S13">
        <v>6487618</v>
      </c>
      <c r="T13">
        <v>6726475</v>
      </c>
      <c r="U13">
        <v>6332144.7800000003</v>
      </c>
      <c r="V13">
        <v>6719210.8200000003</v>
      </c>
    </row>
    <row r="15" spans="1:22">
      <c r="M15" t="s">
        <v>114</v>
      </c>
      <c r="N15" t="s">
        <v>118</v>
      </c>
      <c r="S15" t="s">
        <v>131</v>
      </c>
      <c r="T15" t="s">
        <v>132</v>
      </c>
    </row>
    <row r="16" spans="1:22">
      <c r="L16" t="s">
        <v>31</v>
      </c>
      <c r="M16" s="5">
        <f>(N7/M7)-1</f>
        <v>-0.50387596899224807</v>
      </c>
      <c r="N16" s="5">
        <f>(P7/O7)-1</f>
        <v>-0.50133570792520032</v>
      </c>
      <c r="R16" t="s">
        <v>31</v>
      </c>
      <c r="S16" s="5">
        <f>(T7/S7)-1</f>
        <v>3.8471373774684015E-2</v>
      </c>
      <c r="T16" s="5">
        <f>(V7/U7)-1</f>
        <v>3.8696282976205643E-2</v>
      </c>
    </row>
    <row r="17" spans="12:20">
      <c r="L17" t="s">
        <v>45</v>
      </c>
      <c r="M17" s="5">
        <f t="shared" ref="M17:M22" si="0">(N8/M8)-1</f>
        <v>-0.44662309368191722</v>
      </c>
      <c r="N17" s="5">
        <f t="shared" ref="N17:N22" si="1">(P8/O8)-1</f>
        <v>-0.17706237424547289</v>
      </c>
      <c r="R17" t="s">
        <v>45</v>
      </c>
      <c r="S17" s="5">
        <f t="shared" ref="S17" si="2">(T8/S8)-1</f>
        <v>3.8133942934552634E-2</v>
      </c>
      <c r="T17" s="5">
        <f t="shared" ref="T17:T22" si="3">(V8/U8)-1</f>
        <v>6.8974035746101059E-2</v>
      </c>
    </row>
    <row r="18" spans="12:20">
      <c r="L18" t="s">
        <v>32</v>
      </c>
      <c r="M18" s="5">
        <f t="shared" si="0"/>
        <v>-0.4022988505747126</v>
      </c>
      <c r="N18" s="5">
        <f t="shared" si="1"/>
        <v>-0.2225475841874085</v>
      </c>
      <c r="R18" t="s">
        <v>32</v>
      </c>
      <c r="S18" s="5">
        <f t="shared" ref="S18" si="4">(T9/S9)-1</f>
        <v>4.0484914280544571E-2</v>
      </c>
      <c r="T18" s="5">
        <f t="shared" si="3"/>
        <v>7.8743763636124786E-2</v>
      </c>
    </row>
    <row r="19" spans="12:20">
      <c r="L19" t="s">
        <v>33</v>
      </c>
      <c r="M19" s="5">
        <f t="shared" si="0"/>
        <v>-0.45199063231850112</v>
      </c>
      <c r="N19" s="5">
        <f t="shared" si="1"/>
        <v>-0.214867617107943</v>
      </c>
      <c r="R19" t="s">
        <v>33</v>
      </c>
      <c r="S19" s="5">
        <f t="shared" ref="S19" si="5">(T10/S10)-1</f>
        <v>5.3930943356862215E-2</v>
      </c>
      <c r="T19" s="5">
        <f t="shared" si="3"/>
        <v>8.3212971059741347E-2</v>
      </c>
    </row>
    <row r="20" spans="12:20">
      <c r="L20" t="s">
        <v>34</v>
      </c>
      <c r="M20" s="5">
        <f t="shared" si="0"/>
        <v>-0.44772117962466484</v>
      </c>
      <c r="N20" s="5">
        <f t="shared" si="1"/>
        <v>-0.29138022210470649</v>
      </c>
      <c r="R20" t="s">
        <v>34</v>
      </c>
      <c r="S20" s="5">
        <f t="shared" ref="S20" si="6">(T11/S11)-1</f>
        <v>4.2616696297641976E-2</v>
      </c>
      <c r="T20" s="5">
        <f t="shared" si="3"/>
        <v>6.7231762292775166E-2</v>
      </c>
    </row>
    <row r="21" spans="12:20">
      <c r="L21" t="s">
        <v>35</v>
      </c>
      <c r="M21" s="5">
        <f t="shared" si="0"/>
        <v>-0.43528889874681154</v>
      </c>
      <c r="N21" s="5">
        <f t="shared" si="1"/>
        <v>-0.29667351896841709</v>
      </c>
      <c r="R21" t="s">
        <v>35</v>
      </c>
      <c r="S21" s="5">
        <f t="shared" ref="S21" si="7">(T12/S12)-1</f>
        <v>3.8604848832267669E-2</v>
      </c>
      <c r="T21" s="5">
        <f t="shared" si="3"/>
        <v>5.4981088389994603E-2</v>
      </c>
    </row>
    <row r="22" spans="12:20">
      <c r="L22" t="s">
        <v>74</v>
      </c>
      <c r="M22" s="5">
        <f t="shared" si="0"/>
        <v>-0.50618468756664536</v>
      </c>
      <c r="N22" s="5">
        <f t="shared" si="1"/>
        <v>-0.3374733215047957</v>
      </c>
      <c r="R22" t="s">
        <v>74</v>
      </c>
      <c r="S22" s="5">
        <f t="shared" ref="S22" si="8">(T13/S13)-1</f>
        <v>3.6817365017484116E-2</v>
      </c>
      <c r="T22" s="5">
        <f t="shared" si="3"/>
        <v>6.112716203560975E-2</v>
      </c>
    </row>
  </sheetData>
  <pageMargins left="0.7" right="0.7" top="0.78740157499999996" bottom="0.78740157499999996" header="0.3" footer="0.3"/>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54D85-075D-4846-B0A5-62E095512E27}">
  <dimension ref="A1:G421"/>
  <sheetViews>
    <sheetView workbookViewId="0">
      <selection sqref="A1:E421"/>
    </sheetView>
  </sheetViews>
  <sheetFormatPr baseColWidth="10" defaultRowHeight="15"/>
  <cols>
    <col min="2" max="2" width="18" customWidth="1"/>
    <col min="3" max="3" width="45" customWidth="1"/>
    <col min="4" max="4" width="32.85546875" customWidth="1"/>
    <col min="5" max="5" width="31.5703125" style="5" customWidth="1"/>
  </cols>
  <sheetData>
    <row r="1" spans="1:7">
      <c r="A1" t="s">
        <v>0</v>
      </c>
      <c r="B1" t="s">
        <v>22</v>
      </c>
      <c r="C1" t="s">
        <v>23</v>
      </c>
      <c r="D1" t="s">
        <v>1</v>
      </c>
      <c r="E1" s="5" t="s">
        <v>149</v>
      </c>
    </row>
    <row r="2" spans="1:7">
      <c r="A2" s="11">
        <v>2019</v>
      </c>
      <c r="B2" s="11" t="s">
        <v>2</v>
      </c>
      <c r="C2" s="11" t="s">
        <v>139</v>
      </c>
      <c r="D2" s="12">
        <v>235886</v>
      </c>
      <c r="E2" s="11"/>
      <c r="G2" s="10" t="s">
        <v>25</v>
      </c>
    </row>
    <row r="3" spans="1:7">
      <c r="A3" s="11">
        <v>2020</v>
      </c>
      <c r="B3" s="11" t="s">
        <v>2</v>
      </c>
      <c r="C3" s="11" t="s">
        <v>139</v>
      </c>
      <c r="D3" s="12">
        <v>124234</v>
      </c>
      <c r="E3" s="11"/>
    </row>
    <row r="4" spans="1:7">
      <c r="A4" s="11">
        <v>2021</v>
      </c>
      <c r="B4" s="11" t="s">
        <v>2</v>
      </c>
      <c r="C4" s="11" t="s">
        <v>139</v>
      </c>
      <c r="D4" s="12">
        <v>127173</v>
      </c>
      <c r="E4" s="11"/>
    </row>
    <row r="5" spans="1:7">
      <c r="A5" s="11">
        <v>2022</v>
      </c>
      <c r="B5" s="11" t="s">
        <v>2</v>
      </c>
      <c r="C5" s="11" t="s">
        <v>139</v>
      </c>
      <c r="D5" s="12">
        <v>235544</v>
      </c>
      <c r="E5" s="11"/>
    </row>
    <row r="6" spans="1:7">
      <c r="A6" s="11">
        <v>2023</v>
      </c>
      <c r="B6" s="11" t="s">
        <v>2</v>
      </c>
      <c r="C6" s="11" t="s">
        <v>139</v>
      </c>
      <c r="D6" s="12">
        <v>284197</v>
      </c>
      <c r="E6" s="11"/>
    </row>
    <row r="7" spans="1:7">
      <c r="A7" s="11">
        <v>2024</v>
      </c>
      <c r="B7" s="11" t="s">
        <v>2</v>
      </c>
      <c r="C7" s="11" t="s">
        <v>139</v>
      </c>
      <c r="D7" s="12">
        <v>293228</v>
      </c>
      <c r="E7" s="13"/>
    </row>
    <row r="8" spans="1:7">
      <c r="A8" s="11">
        <v>2019</v>
      </c>
      <c r="B8" s="11" t="s">
        <v>11</v>
      </c>
      <c r="C8" s="11" t="s">
        <v>139</v>
      </c>
      <c r="D8" s="12">
        <v>376559</v>
      </c>
      <c r="E8" s="11"/>
    </row>
    <row r="9" spans="1:7">
      <c r="A9" s="11">
        <v>2020</v>
      </c>
      <c r="B9" s="11" t="s">
        <v>11</v>
      </c>
      <c r="C9" s="11" t="s">
        <v>139</v>
      </c>
      <c r="D9" s="12">
        <v>242005</v>
      </c>
      <c r="E9" s="11"/>
    </row>
    <row r="10" spans="1:7">
      <c r="A10" s="11">
        <v>2021</v>
      </c>
      <c r="B10" s="11" t="s">
        <v>11</v>
      </c>
      <c r="C10" s="11" t="s">
        <v>139</v>
      </c>
      <c r="D10" s="12">
        <v>234469</v>
      </c>
      <c r="E10" s="11"/>
    </row>
    <row r="11" spans="1:7">
      <c r="A11" s="11">
        <v>2022</v>
      </c>
      <c r="B11" s="11" t="s">
        <v>11</v>
      </c>
      <c r="C11" s="11" t="s">
        <v>139</v>
      </c>
      <c r="D11" s="12">
        <v>320248</v>
      </c>
      <c r="E11" s="11"/>
    </row>
    <row r="12" spans="1:7">
      <c r="A12" s="11">
        <v>2023</v>
      </c>
      <c r="B12" s="11" t="s">
        <v>11</v>
      </c>
      <c r="C12" s="11" t="s">
        <v>139</v>
      </c>
      <c r="D12" s="12">
        <v>335027</v>
      </c>
      <c r="E12" s="11"/>
    </row>
    <row r="13" spans="1:7">
      <c r="A13" s="11">
        <v>2024</v>
      </c>
      <c r="B13" s="11" t="s">
        <v>11</v>
      </c>
      <c r="C13" s="11" t="s">
        <v>139</v>
      </c>
      <c r="D13" s="12">
        <v>340672</v>
      </c>
      <c r="E13" s="13"/>
    </row>
    <row r="14" spans="1:7">
      <c r="A14" s="11">
        <v>2019</v>
      </c>
      <c r="B14" s="11" t="s">
        <v>12</v>
      </c>
      <c r="C14" s="11" t="s">
        <v>139</v>
      </c>
      <c r="D14" s="12">
        <v>61977</v>
      </c>
      <c r="E14" s="11"/>
    </row>
    <row r="15" spans="1:7">
      <c r="A15" s="11">
        <v>2020</v>
      </c>
      <c r="B15" s="11" t="s">
        <v>12</v>
      </c>
      <c r="C15" s="11" t="s">
        <v>139</v>
      </c>
      <c r="D15" s="12">
        <v>36822</v>
      </c>
      <c r="E15" s="11"/>
    </row>
    <row r="16" spans="1:7">
      <c r="A16" s="11">
        <v>2021</v>
      </c>
      <c r="B16" s="11" t="s">
        <v>12</v>
      </c>
      <c r="C16" s="11" t="s">
        <v>139</v>
      </c>
      <c r="D16" s="12">
        <v>39110</v>
      </c>
      <c r="E16" s="11"/>
    </row>
    <row r="17" spans="1:5">
      <c r="A17" s="11">
        <v>2022</v>
      </c>
      <c r="B17" s="11" t="s">
        <v>12</v>
      </c>
      <c r="C17" s="11" t="s">
        <v>139</v>
      </c>
      <c r="D17" s="12">
        <v>54108</v>
      </c>
      <c r="E17" s="11"/>
    </row>
    <row r="18" spans="1:5">
      <c r="A18" s="11">
        <v>2023</v>
      </c>
      <c r="B18" s="11" t="s">
        <v>12</v>
      </c>
      <c r="C18" s="11" t="s">
        <v>139</v>
      </c>
      <c r="D18" s="12">
        <v>60991</v>
      </c>
      <c r="E18" s="11"/>
    </row>
    <row r="19" spans="1:5">
      <c r="A19" s="11">
        <v>2024</v>
      </c>
      <c r="B19" s="11" t="s">
        <v>12</v>
      </c>
      <c r="C19" s="11" t="s">
        <v>139</v>
      </c>
      <c r="D19" s="12">
        <v>58357</v>
      </c>
      <c r="E19" s="13"/>
    </row>
    <row r="20" spans="1:5">
      <c r="A20" s="11">
        <v>2019</v>
      </c>
      <c r="B20" s="11" t="s">
        <v>13</v>
      </c>
      <c r="C20" s="11" t="s">
        <v>139</v>
      </c>
      <c r="D20" s="12">
        <v>125122</v>
      </c>
      <c r="E20" s="11"/>
    </row>
    <row r="21" spans="1:5">
      <c r="A21" s="11">
        <v>2020</v>
      </c>
      <c r="B21" s="11" t="s">
        <v>13</v>
      </c>
      <c r="C21" s="11" t="s">
        <v>139</v>
      </c>
      <c r="D21" s="12">
        <v>66865</v>
      </c>
      <c r="E21" s="11"/>
    </row>
    <row r="22" spans="1:5">
      <c r="A22" s="11">
        <v>2021</v>
      </c>
      <c r="B22" s="11" t="s">
        <v>13</v>
      </c>
      <c r="C22" s="11" t="s">
        <v>139</v>
      </c>
      <c r="D22" s="12">
        <v>71432</v>
      </c>
      <c r="E22" s="11"/>
    </row>
    <row r="23" spans="1:5">
      <c r="A23" s="11">
        <v>2022</v>
      </c>
      <c r="B23" s="11" t="s">
        <v>13</v>
      </c>
      <c r="C23" s="11" t="s">
        <v>139</v>
      </c>
      <c r="D23" s="12">
        <v>112077</v>
      </c>
      <c r="E23" s="11"/>
    </row>
    <row r="24" spans="1:5">
      <c r="A24" s="11">
        <v>2023</v>
      </c>
      <c r="B24" s="11" t="s">
        <v>13</v>
      </c>
      <c r="C24" s="11" t="s">
        <v>139</v>
      </c>
      <c r="D24" s="12">
        <v>124048</v>
      </c>
      <c r="E24" s="11"/>
    </row>
    <row r="25" spans="1:5">
      <c r="A25" s="11">
        <v>2024</v>
      </c>
      <c r="B25" s="11" t="s">
        <v>13</v>
      </c>
      <c r="C25" s="11" t="s">
        <v>139</v>
      </c>
      <c r="D25" s="12">
        <v>118731</v>
      </c>
      <c r="E25" s="13"/>
    </row>
    <row r="26" spans="1:5">
      <c r="A26" s="11">
        <v>2019</v>
      </c>
      <c r="B26" s="11" t="s">
        <v>14</v>
      </c>
      <c r="C26" s="11" t="s">
        <v>139</v>
      </c>
      <c r="D26" s="12">
        <f>D2+D8+D14+D20</f>
        <v>799544</v>
      </c>
      <c r="E26" s="11"/>
    </row>
    <row r="27" spans="1:5">
      <c r="A27" s="11">
        <v>2020</v>
      </c>
      <c r="B27" s="11" t="s">
        <v>14</v>
      </c>
      <c r="C27" s="11" t="s">
        <v>139</v>
      </c>
      <c r="D27" s="12">
        <f t="shared" ref="D27:D31" si="0">D3+D9+D15+D21</f>
        <v>469926</v>
      </c>
      <c r="E27" s="11"/>
    </row>
    <row r="28" spans="1:5">
      <c r="A28" s="11">
        <v>2021</v>
      </c>
      <c r="B28" s="11" t="s">
        <v>14</v>
      </c>
      <c r="C28" s="11" t="s">
        <v>139</v>
      </c>
      <c r="D28" s="12">
        <f t="shared" si="0"/>
        <v>472184</v>
      </c>
      <c r="E28" s="11"/>
    </row>
    <row r="29" spans="1:5">
      <c r="A29" s="11">
        <v>2022</v>
      </c>
      <c r="B29" s="11" t="s">
        <v>14</v>
      </c>
      <c r="C29" s="11" t="s">
        <v>139</v>
      </c>
      <c r="D29" s="12">
        <f t="shared" si="0"/>
        <v>721977</v>
      </c>
      <c r="E29" s="11"/>
    </row>
    <row r="30" spans="1:5">
      <c r="A30" s="11">
        <v>2023</v>
      </c>
      <c r="B30" s="11" t="s">
        <v>14</v>
      </c>
      <c r="C30" s="11" t="s">
        <v>139</v>
      </c>
      <c r="D30" s="12">
        <f t="shared" si="0"/>
        <v>804263</v>
      </c>
      <c r="E30" s="11"/>
    </row>
    <row r="31" spans="1:5">
      <c r="A31" s="11">
        <v>2024</v>
      </c>
      <c r="B31" s="11" t="s">
        <v>14</v>
      </c>
      <c r="C31" s="11" t="s">
        <v>139</v>
      </c>
      <c r="D31" s="12">
        <f t="shared" si="0"/>
        <v>810988</v>
      </c>
      <c r="E31" s="13"/>
    </row>
    <row r="32" spans="1:5">
      <c r="A32" s="11">
        <v>2019</v>
      </c>
      <c r="B32" s="11" t="s">
        <v>15</v>
      </c>
      <c r="C32" s="11" t="s">
        <v>139</v>
      </c>
      <c r="D32" s="12">
        <v>12646010</v>
      </c>
      <c r="E32" s="11"/>
    </row>
    <row r="33" spans="1:5">
      <c r="A33" s="11">
        <v>2020</v>
      </c>
      <c r="B33" s="11" t="s">
        <v>15</v>
      </c>
      <c r="C33" s="11" t="s">
        <v>139</v>
      </c>
      <c r="D33" s="12">
        <v>6792464</v>
      </c>
      <c r="E33" s="11"/>
    </row>
    <row r="34" spans="1:5">
      <c r="A34" s="11">
        <v>2021</v>
      </c>
      <c r="B34" s="11" t="s">
        <v>15</v>
      </c>
      <c r="C34" s="11" t="s">
        <v>139</v>
      </c>
      <c r="D34" s="12">
        <v>6790657</v>
      </c>
      <c r="E34" s="11"/>
    </row>
    <row r="35" spans="1:5">
      <c r="A35" s="11">
        <v>2022</v>
      </c>
      <c r="B35" s="11" t="s">
        <v>15</v>
      </c>
      <c r="C35" s="11" t="s">
        <v>139</v>
      </c>
      <c r="D35" s="12">
        <v>11473408</v>
      </c>
      <c r="E35" s="11"/>
    </row>
    <row r="36" spans="1:5">
      <c r="A36" s="11">
        <v>2023</v>
      </c>
      <c r="B36" s="11" t="s">
        <v>15</v>
      </c>
      <c r="C36" s="11" t="s">
        <v>139</v>
      </c>
      <c r="D36" s="12">
        <v>12877727</v>
      </c>
      <c r="E36" s="11"/>
    </row>
    <row r="37" spans="1:5">
      <c r="A37" s="11">
        <v>2024</v>
      </c>
      <c r="B37" s="11" t="s">
        <v>15</v>
      </c>
      <c r="C37" s="11" t="s">
        <v>139</v>
      </c>
      <c r="D37" s="12">
        <v>13497260</v>
      </c>
      <c r="E37" s="13"/>
    </row>
    <row r="38" spans="1:5">
      <c r="A38" s="11">
        <v>2019</v>
      </c>
      <c r="B38" s="11" t="s">
        <v>16</v>
      </c>
      <c r="C38" s="11" t="s">
        <v>139</v>
      </c>
      <c r="D38" s="12">
        <v>29940820</v>
      </c>
      <c r="E38" s="11"/>
    </row>
    <row r="39" spans="1:5">
      <c r="A39" s="11">
        <v>2020</v>
      </c>
      <c r="B39" s="11" t="s">
        <v>16</v>
      </c>
      <c r="C39" s="11" t="s">
        <v>139</v>
      </c>
      <c r="D39" s="12">
        <v>16946269</v>
      </c>
      <c r="E39" s="11"/>
    </row>
    <row r="40" spans="1:5">
      <c r="A40" s="11">
        <v>2021</v>
      </c>
      <c r="B40" s="11" t="s">
        <v>16</v>
      </c>
      <c r="C40" s="11" t="s">
        <v>139</v>
      </c>
      <c r="D40" s="12">
        <v>16903489</v>
      </c>
      <c r="E40" s="11"/>
    </row>
    <row r="41" spans="1:5">
      <c r="A41" s="11">
        <v>2022</v>
      </c>
      <c r="B41" s="11" t="s">
        <v>16</v>
      </c>
      <c r="C41" s="11" t="s">
        <v>139</v>
      </c>
      <c r="D41" s="12">
        <v>27124727</v>
      </c>
      <c r="E41" s="11"/>
    </row>
    <row r="42" spans="1:5">
      <c r="A42" s="11">
        <v>2023</v>
      </c>
      <c r="B42" s="11" t="s">
        <v>16</v>
      </c>
      <c r="C42" s="11" t="s">
        <v>139</v>
      </c>
      <c r="D42" s="12">
        <v>30002066</v>
      </c>
      <c r="E42" s="11"/>
    </row>
    <row r="43" spans="1:5">
      <c r="A43" s="11">
        <v>2024</v>
      </c>
      <c r="B43" s="11" t="s">
        <v>16</v>
      </c>
      <c r="C43" s="11" t="s">
        <v>139</v>
      </c>
      <c r="D43" s="12">
        <v>30974745</v>
      </c>
      <c r="E43" s="13"/>
    </row>
    <row r="44" spans="1:5">
      <c r="A44" s="11">
        <v>2019</v>
      </c>
      <c r="B44" s="11" t="s">
        <v>2</v>
      </c>
      <c r="C44" s="11" t="s">
        <v>140</v>
      </c>
      <c r="D44" s="12">
        <v>98105</v>
      </c>
      <c r="E44" s="13"/>
    </row>
    <row r="45" spans="1:5">
      <c r="A45" s="11">
        <v>2020</v>
      </c>
      <c r="B45" s="11" t="s">
        <v>2</v>
      </c>
      <c r="C45" s="11" t="s">
        <v>140</v>
      </c>
      <c r="D45" s="12">
        <v>35106</v>
      </c>
      <c r="E45" s="13"/>
    </row>
    <row r="46" spans="1:5">
      <c r="A46" s="11">
        <v>2021</v>
      </c>
      <c r="B46" s="11" t="s">
        <v>2</v>
      </c>
      <c r="C46" s="11" t="s">
        <v>140</v>
      </c>
      <c r="D46" s="12">
        <v>33655</v>
      </c>
      <c r="E46" s="13"/>
    </row>
    <row r="47" spans="1:5">
      <c r="A47" s="11">
        <v>2022</v>
      </c>
      <c r="B47" s="11" t="s">
        <v>2</v>
      </c>
      <c r="C47" s="11" t="s">
        <v>140</v>
      </c>
      <c r="D47" s="12">
        <v>85563</v>
      </c>
      <c r="E47" s="13"/>
    </row>
    <row r="48" spans="1:5">
      <c r="A48" s="11">
        <v>2023</v>
      </c>
      <c r="B48" s="11" t="s">
        <v>2</v>
      </c>
      <c r="C48" s="11" t="s">
        <v>140</v>
      </c>
      <c r="D48" s="12">
        <v>105393</v>
      </c>
      <c r="E48" s="13"/>
    </row>
    <row r="49" spans="1:5">
      <c r="A49" s="11">
        <v>2024</v>
      </c>
      <c r="B49" s="11" t="s">
        <v>2</v>
      </c>
      <c r="C49" s="11" t="s">
        <v>140</v>
      </c>
      <c r="D49" s="12">
        <v>109899</v>
      </c>
      <c r="E49" s="13"/>
    </row>
    <row r="50" spans="1:5">
      <c r="A50" s="11">
        <v>2019</v>
      </c>
      <c r="B50" s="11" t="s">
        <v>11</v>
      </c>
      <c r="C50" s="11" t="s">
        <v>140</v>
      </c>
      <c r="D50" s="12">
        <v>86270</v>
      </c>
      <c r="E50" s="13"/>
    </row>
    <row r="51" spans="1:5">
      <c r="A51" s="11">
        <v>2020</v>
      </c>
      <c r="B51" s="11" t="s">
        <v>11</v>
      </c>
      <c r="C51" s="11" t="s">
        <v>140</v>
      </c>
      <c r="D51" s="12">
        <v>24809</v>
      </c>
      <c r="E51" s="13"/>
    </row>
    <row r="52" spans="1:5">
      <c r="A52" s="11">
        <v>2021</v>
      </c>
      <c r="B52" s="11" t="s">
        <v>11</v>
      </c>
      <c r="C52" s="11" t="s">
        <v>140</v>
      </c>
      <c r="D52" s="12">
        <v>26885</v>
      </c>
      <c r="E52" s="13"/>
    </row>
    <row r="53" spans="1:5">
      <c r="A53" s="11">
        <v>2022</v>
      </c>
      <c r="B53" s="11" t="s">
        <v>11</v>
      </c>
      <c r="C53" s="11" t="s">
        <v>140</v>
      </c>
      <c r="D53" s="12">
        <v>66690</v>
      </c>
      <c r="E53" s="13"/>
    </row>
    <row r="54" spans="1:5">
      <c r="A54" s="11">
        <v>2023</v>
      </c>
      <c r="B54" s="11" t="s">
        <v>11</v>
      </c>
      <c r="C54" s="11" t="s">
        <v>140</v>
      </c>
      <c r="D54" s="12">
        <v>80281</v>
      </c>
      <c r="E54" s="13"/>
    </row>
    <row r="55" spans="1:5">
      <c r="A55" s="11">
        <v>2024</v>
      </c>
      <c r="B55" s="11" t="s">
        <v>11</v>
      </c>
      <c r="C55" s="11" t="s">
        <v>140</v>
      </c>
      <c r="D55" s="12">
        <v>83737</v>
      </c>
      <c r="E55" s="13"/>
    </row>
    <row r="56" spans="1:5">
      <c r="A56" s="11">
        <v>2019</v>
      </c>
      <c r="B56" s="11" t="s">
        <v>12</v>
      </c>
      <c r="C56" s="11" t="s">
        <v>140</v>
      </c>
      <c r="D56" s="12">
        <v>9416</v>
      </c>
      <c r="E56" s="13"/>
    </row>
    <row r="57" spans="1:5">
      <c r="A57" s="11">
        <v>2020</v>
      </c>
      <c r="B57" s="11" t="s">
        <v>12</v>
      </c>
      <c r="C57" s="11" t="s">
        <v>140</v>
      </c>
      <c r="D57" s="12">
        <v>4399</v>
      </c>
      <c r="E57" s="13"/>
    </row>
    <row r="58" spans="1:5">
      <c r="A58" s="11">
        <v>2021</v>
      </c>
      <c r="B58" s="11" t="s">
        <v>12</v>
      </c>
      <c r="C58" s="11" t="s">
        <v>140</v>
      </c>
      <c r="D58" s="12">
        <v>4047</v>
      </c>
      <c r="E58" s="13"/>
    </row>
    <row r="59" spans="1:5">
      <c r="A59" s="11">
        <v>2022</v>
      </c>
      <c r="B59" s="11" t="s">
        <v>12</v>
      </c>
      <c r="C59" s="11" t="s">
        <v>140</v>
      </c>
      <c r="D59" s="12">
        <v>6841</v>
      </c>
      <c r="E59" s="13"/>
    </row>
    <row r="60" spans="1:5">
      <c r="A60" s="11">
        <v>2023</v>
      </c>
      <c r="B60" s="11" t="s">
        <v>12</v>
      </c>
      <c r="C60" s="11" t="s">
        <v>140</v>
      </c>
      <c r="D60" s="12">
        <v>9040</v>
      </c>
      <c r="E60" s="13"/>
    </row>
    <row r="61" spans="1:5">
      <c r="A61" s="11">
        <v>2024</v>
      </c>
      <c r="B61" s="11" t="s">
        <v>12</v>
      </c>
      <c r="C61" s="11" t="s">
        <v>140</v>
      </c>
      <c r="D61" s="12">
        <v>7839</v>
      </c>
      <c r="E61" s="13"/>
    </row>
    <row r="62" spans="1:5">
      <c r="A62" s="11">
        <v>2019</v>
      </c>
      <c r="B62" s="11" t="s">
        <v>13</v>
      </c>
      <c r="C62" s="11" t="s">
        <v>140</v>
      </c>
      <c r="D62" s="12">
        <v>40195</v>
      </c>
      <c r="E62" s="13"/>
    </row>
    <row r="63" spans="1:5">
      <c r="A63" s="11">
        <v>2020</v>
      </c>
      <c r="B63" s="11" t="s">
        <v>13</v>
      </c>
      <c r="C63" s="11" t="s">
        <v>140</v>
      </c>
      <c r="D63" s="12">
        <v>16430</v>
      </c>
      <c r="E63" s="13"/>
    </row>
    <row r="64" spans="1:5">
      <c r="A64" s="11">
        <v>2021</v>
      </c>
      <c r="B64" s="11" t="s">
        <v>13</v>
      </c>
      <c r="C64" s="11" t="s">
        <v>140</v>
      </c>
      <c r="D64" s="12">
        <v>15511</v>
      </c>
      <c r="E64" s="13"/>
    </row>
    <row r="65" spans="1:5">
      <c r="A65" s="11">
        <v>2022</v>
      </c>
      <c r="B65" s="11" t="s">
        <v>13</v>
      </c>
      <c r="C65" s="11" t="s">
        <v>140</v>
      </c>
      <c r="D65" s="12">
        <v>36466</v>
      </c>
      <c r="E65" s="13"/>
    </row>
    <row r="66" spans="1:5">
      <c r="A66" s="11">
        <v>2023</v>
      </c>
      <c r="B66" s="11" t="s">
        <v>13</v>
      </c>
      <c r="C66" s="11" t="s">
        <v>140</v>
      </c>
      <c r="D66" s="12">
        <v>37512</v>
      </c>
      <c r="E66" s="13"/>
    </row>
    <row r="67" spans="1:5">
      <c r="A67" s="11">
        <v>2024</v>
      </c>
      <c r="B67" s="11" t="s">
        <v>13</v>
      </c>
      <c r="C67" s="11" t="s">
        <v>140</v>
      </c>
      <c r="D67" s="12">
        <v>33994</v>
      </c>
      <c r="E67" s="13"/>
    </row>
    <row r="68" spans="1:5">
      <c r="A68" s="11">
        <v>2019</v>
      </c>
      <c r="B68" s="11" t="s">
        <v>14</v>
      </c>
      <c r="C68" s="11" t="s">
        <v>140</v>
      </c>
      <c r="D68" s="12">
        <f>D44+D50+D56+D62</f>
        <v>233986</v>
      </c>
      <c r="E68" s="13"/>
    </row>
    <row r="69" spans="1:5">
      <c r="A69" s="11">
        <v>2020</v>
      </c>
      <c r="B69" s="11" t="s">
        <v>14</v>
      </c>
      <c r="C69" s="11" t="s">
        <v>140</v>
      </c>
      <c r="D69" s="12">
        <f t="shared" ref="D69:D73" si="1">D45+D51+D57+D63</f>
        <v>80744</v>
      </c>
      <c r="E69" s="13"/>
    </row>
    <row r="70" spans="1:5">
      <c r="A70" s="11">
        <v>2021</v>
      </c>
      <c r="B70" s="11" t="s">
        <v>14</v>
      </c>
      <c r="C70" s="11" t="s">
        <v>140</v>
      </c>
      <c r="D70" s="12">
        <f t="shared" si="1"/>
        <v>80098</v>
      </c>
      <c r="E70" s="13"/>
    </row>
    <row r="71" spans="1:5">
      <c r="A71" s="11">
        <v>2022</v>
      </c>
      <c r="B71" s="11" t="s">
        <v>14</v>
      </c>
      <c r="C71" s="11" t="s">
        <v>140</v>
      </c>
      <c r="D71" s="12">
        <f t="shared" si="1"/>
        <v>195560</v>
      </c>
      <c r="E71" s="13"/>
    </row>
    <row r="72" spans="1:5">
      <c r="A72" s="11">
        <v>2023</v>
      </c>
      <c r="B72" s="11" t="s">
        <v>14</v>
      </c>
      <c r="C72" s="11" t="s">
        <v>140</v>
      </c>
      <c r="D72" s="12">
        <f t="shared" si="1"/>
        <v>232226</v>
      </c>
      <c r="E72" s="13"/>
    </row>
    <row r="73" spans="1:5">
      <c r="A73" s="11">
        <v>2024</v>
      </c>
      <c r="B73" s="11" t="s">
        <v>14</v>
      </c>
      <c r="C73" s="11" t="s">
        <v>140</v>
      </c>
      <c r="D73" s="12">
        <f t="shared" si="1"/>
        <v>235469</v>
      </c>
      <c r="E73" s="13"/>
    </row>
    <row r="74" spans="1:5">
      <c r="A74" s="11">
        <v>2019</v>
      </c>
      <c r="B74" s="11" t="s">
        <v>15</v>
      </c>
      <c r="C74" s="11" t="s">
        <v>140</v>
      </c>
      <c r="D74" s="12">
        <v>6203785</v>
      </c>
      <c r="E74" s="13"/>
    </row>
    <row r="75" spans="1:5">
      <c r="A75" s="11">
        <v>2020</v>
      </c>
      <c r="B75" s="11" t="s">
        <v>15</v>
      </c>
      <c r="C75" s="11" t="s">
        <v>140</v>
      </c>
      <c r="D75" s="12">
        <v>1616762</v>
      </c>
      <c r="E75" s="13"/>
    </row>
    <row r="76" spans="1:5">
      <c r="A76" s="11">
        <v>2021</v>
      </c>
      <c r="B76" s="11" t="s">
        <v>15</v>
      </c>
      <c r="C76" s="11" t="s">
        <v>140</v>
      </c>
      <c r="D76" s="12">
        <v>1489585</v>
      </c>
      <c r="E76" s="13"/>
    </row>
    <row r="77" spans="1:5">
      <c r="A77" s="11">
        <v>2022</v>
      </c>
      <c r="B77" s="11" t="s">
        <v>15</v>
      </c>
      <c r="C77" s="11" t="s">
        <v>140</v>
      </c>
      <c r="D77" s="12">
        <v>4312759</v>
      </c>
      <c r="E77" s="13"/>
    </row>
    <row r="78" spans="1:5">
      <c r="A78" s="11">
        <v>2023</v>
      </c>
      <c r="B78" s="11" t="s">
        <v>15</v>
      </c>
      <c r="C78" s="11" t="s">
        <v>140</v>
      </c>
      <c r="D78" s="12">
        <v>5415936</v>
      </c>
      <c r="E78" s="13"/>
    </row>
    <row r="79" spans="1:5">
      <c r="A79" s="11">
        <v>2024</v>
      </c>
      <c r="B79" s="11" t="s">
        <v>15</v>
      </c>
      <c r="C79" s="11" t="s">
        <v>140</v>
      </c>
      <c r="D79" s="12">
        <v>5983286</v>
      </c>
      <c r="E79" s="13"/>
    </row>
    <row r="80" spans="1:5">
      <c r="A80" s="11">
        <v>2019</v>
      </c>
      <c r="B80" s="11" t="s">
        <v>16</v>
      </c>
      <c r="C80" s="11" t="s">
        <v>140</v>
      </c>
      <c r="D80" s="12">
        <v>10070099</v>
      </c>
      <c r="E80" s="13"/>
    </row>
    <row r="81" spans="1:5">
      <c r="A81" s="11">
        <v>2020</v>
      </c>
      <c r="B81" s="11" t="s">
        <v>16</v>
      </c>
      <c r="C81" s="11" t="s">
        <v>140</v>
      </c>
      <c r="D81" s="12">
        <v>2885886</v>
      </c>
      <c r="E81" s="13"/>
    </row>
    <row r="82" spans="1:5">
      <c r="A82" s="11">
        <v>2021</v>
      </c>
      <c r="B82" s="11" t="s">
        <v>16</v>
      </c>
      <c r="C82" s="11" t="s">
        <v>140</v>
      </c>
      <c r="D82" s="12">
        <v>2647334</v>
      </c>
      <c r="E82" s="13"/>
    </row>
    <row r="83" spans="1:5">
      <c r="A83" s="11">
        <v>2022</v>
      </c>
      <c r="B83" s="11" t="s">
        <v>16</v>
      </c>
      <c r="C83" s="11" t="s">
        <v>140</v>
      </c>
      <c r="D83" s="12">
        <v>7089293</v>
      </c>
      <c r="E83" s="13"/>
    </row>
    <row r="84" spans="1:5">
      <c r="A84" s="11">
        <v>2023</v>
      </c>
      <c r="B84" s="11" t="s">
        <v>16</v>
      </c>
      <c r="C84" s="11" t="s">
        <v>140</v>
      </c>
      <c r="D84" s="12">
        <v>8854855</v>
      </c>
      <c r="E84" s="13"/>
    </row>
    <row r="85" spans="1:5">
      <c r="A85" s="11">
        <v>2024</v>
      </c>
      <c r="B85" s="11" t="s">
        <v>16</v>
      </c>
      <c r="C85" s="11" t="s">
        <v>140</v>
      </c>
      <c r="D85" s="12">
        <v>9641538</v>
      </c>
      <c r="E85" s="13"/>
    </row>
    <row r="86" spans="1:5">
      <c r="A86" s="11">
        <v>2019</v>
      </c>
      <c r="B86" s="11" t="s">
        <v>2</v>
      </c>
      <c r="C86" s="11" t="s">
        <v>141</v>
      </c>
      <c r="D86" s="12">
        <f>D2+D44</f>
        <v>333991</v>
      </c>
      <c r="E86" s="13"/>
    </row>
    <row r="87" spans="1:5">
      <c r="A87" s="11">
        <v>2020</v>
      </c>
      <c r="B87" s="11" t="s">
        <v>2</v>
      </c>
      <c r="C87" s="11" t="s">
        <v>141</v>
      </c>
      <c r="D87" s="12">
        <f t="shared" ref="D87:D127" si="2">D3+D45</f>
        <v>159340</v>
      </c>
      <c r="E87" s="13"/>
    </row>
    <row r="88" spans="1:5">
      <c r="A88" s="11">
        <v>2021</v>
      </c>
      <c r="B88" s="11" t="s">
        <v>2</v>
      </c>
      <c r="C88" s="11" t="s">
        <v>141</v>
      </c>
      <c r="D88" s="12">
        <f t="shared" si="2"/>
        <v>160828</v>
      </c>
      <c r="E88" s="13"/>
    </row>
    <row r="89" spans="1:5">
      <c r="A89" s="11">
        <v>2022</v>
      </c>
      <c r="B89" s="11" t="s">
        <v>2</v>
      </c>
      <c r="C89" s="11" t="s">
        <v>141</v>
      </c>
      <c r="D89" s="12">
        <f t="shared" si="2"/>
        <v>321107</v>
      </c>
      <c r="E89" s="13"/>
    </row>
    <row r="90" spans="1:5">
      <c r="A90" s="11">
        <v>2023</v>
      </c>
      <c r="B90" s="11" t="s">
        <v>2</v>
      </c>
      <c r="C90" s="11" t="s">
        <v>141</v>
      </c>
      <c r="D90" s="12">
        <f t="shared" si="2"/>
        <v>389590</v>
      </c>
      <c r="E90" s="13"/>
    </row>
    <row r="91" spans="1:5">
      <c r="A91" s="11">
        <v>2024</v>
      </c>
      <c r="B91" s="11" t="s">
        <v>2</v>
      </c>
      <c r="C91" s="11" t="s">
        <v>141</v>
      </c>
      <c r="D91" s="12">
        <f t="shared" si="2"/>
        <v>403127</v>
      </c>
      <c r="E91" s="13"/>
    </row>
    <row r="92" spans="1:5">
      <c r="A92" s="11">
        <v>2019</v>
      </c>
      <c r="B92" s="11" t="s">
        <v>11</v>
      </c>
      <c r="C92" s="11" t="s">
        <v>141</v>
      </c>
      <c r="D92" s="12">
        <f t="shared" si="2"/>
        <v>462829</v>
      </c>
      <c r="E92" s="13"/>
    </row>
    <row r="93" spans="1:5">
      <c r="A93" s="11">
        <v>2020</v>
      </c>
      <c r="B93" s="11" t="s">
        <v>11</v>
      </c>
      <c r="C93" s="11" t="s">
        <v>141</v>
      </c>
      <c r="D93" s="12">
        <f t="shared" si="2"/>
        <v>266814</v>
      </c>
      <c r="E93" s="13"/>
    </row>
    <row r="94" spans="1:5">
      <c r="A94" s="11">
        <v>2021</v>
      </c>
      <c r="B94" s="11" t="s">
        <v>11</v>
      </c>
      <c r="C94" s="11" t="s">
        <v>141</v>
      </c>
      <c r="D94" s="12">
        <f t="shared" si="2"/>
        <v>261354</v>
      </c>
      <c r="E94" s="13"/>
    </row>
    <row r="95" spans="1:5">
      <c r="A95" s="11">
        <v>2022</v>
      </c>
      <c r="B95" s="11" t="s">
        <v>11</v>
      </c>
      <c r="C95" s="11" t="s">
        <v>141</v>
      </c>
      <c r="D95" s="12">
        <f t="shared" si="2"/>
        <v>386938</v>
      </c>
      <c r="E95" s="13"/>
    </row>
    <row r="96" spans="1:5">
      <c r="A96" s="11">
        <v>2023</v>
      </c>
      <c r="B96" s="11" t="s">
        <v>11</v>
      </c>
      <c r="C96" s="11" t="s">
        <v>141</v>
      </c>
      <c r="D96" s="12">
        <f t="shared" si="2"/>
        <v>415308</v>
      </c>
      <c r="E96" s="13"/>
    </row>
    <row r="97" spans="1:5">
      <c r="A97" s="11">
        <v>2024</v>
      </c>
      <c r="B97" s="11" t="s">
        <v>11</v>
      </c>
      <c r="C97" s="11" t="s">
        <v>141</v>
      </c>
      <c r="D97" s="12">
        <f t="shared" si="2"/>
        <v>424409</v>
      </c>
      <c r="E97" s="13"/>
    </row>
    <row r="98" spans="1:5">
      <c r="A98" s="11">
        <v>2019</v>
      </c>
      <c r="B98" s="11" t="s">
        <v>12</v>
      </c>
      <c r="C98" s="11" t="s">
        <v>141</v>
      </c>
      <c r="D98" s="12">
        <f t="shared" si="2"/>
        <v>71393</v>
      </c>
      <c r="E98" s="13"/>
    </row>
    <row r="99" spans="1:5">
      <c r="A99" s="11">
        <v>2020</v>
      </c>
      <c r="B99" s="11" t="s">
        <v>12</v>
      </c>
      <c r="C99" s="11" t="s">
        <v>141</v>
      </c>
      <c r="D99" s="12">
        <f t="shared" si="2"/>
        <v>41221</v>
      </c>
      <c r="E99" s="13"/>
    </row>
    <row r="100" spans="1:5">
      <c r="A100" s="11">
        <v>2021</v>
      </c>
      <c r="B100" s="11" t="s">
        <v>12</v>
      </c>
      <c r="C100" s="11" t="s">
        <v>141</v>
      </c>
      <c r="D100" s="12">
        <f t="shared" si="2"/>
        <v>43157</v>
      </c>
      <c r="E100" s="13"/>
    </row>
    <row r="101" spans="1:5">
      <c r="A101" s="11">
        <v>2022</v>
      </c>
      <c r="B101" s="11" t="s">
        <v>12</v>
      </c>
      <c r="C101" s="11" t="s">
        <v>141</v>
      </c>
      <c r="D101" s="12">
        <f t="shared" si="2"/>
        <v>60949</v>
      </c>
      <c r="E101" s="13"/>
    </row>
    <row r="102" spans="1:5">
      <c r="A102" s="11">
        <v>2023</v>
      </c>
      <c r="B102" s="11" t="s">
        <v>12</v>
      </c>
      <c r="C102" s="11" t="s">
        <v>141</v>
      </c>
      <c r="D102" s="12">
        <f t="shared" si="2"/>
        <v>70031</v>
      </c>
      <c r="E102" s="13"/>
    </row>
    <row r="103" spans="1:5">
      <c r="A103" s="11">
        <v>2024</v>
      </c>
      <c r="B103" s="11" t="s">
        <v>12</v>
      </c>
      <c r="C103" s="11" t="s">
        <v>141</v>
      </c>
      <c r="D103" s="12">
        <f t="shared" si="2"/>
        <v>66196</v>
      </c>
      <c r="E103" s="13"/>
    </row>
    <row r="104" spans="1:5">
      <c r="A104" s="11">
        <v>2019</v>
      </c>
      <c r="B104" s="11" t="s">
        <v>13</v>
      </c>
      <c r="C104" s="11" t="s">
        <v>141</v>
      </c>
      <c r="D104" s="12">
        <f t="shared" si="2"/>
        <v>165317</v>
      </c>
      <c r="E104" s="13"/>
    </row>
    <row r="105" spans="1:5">
      <c r="A105" s="11">
        <v>2020</v>
      </c>
      <c r="B105" s="11" t="s">
        <v>13</v>
      </c>
      <c r="C105" s="11" t="s">
        <v>141</v>
      </c>
      <c r="D105" s="12">
        <f t="shared" si="2"/>
        <v>83295</v>
      </c>
      <c r="E105" s="13"/>
    </row>
    <row r="106" spans="1:5">
      <c r="A106" s="11">
        <v>2021</v>
      </c>
      <c r="B106" s="11" t="s">
        <v>13</v>
      </c>
      <c r="C106" s="11" t="s">
        <v>141</v>
      </c>
      <c r="D106" s="12">
        <f t="shared" si="2"/>
        <v>86943</v>
      </c>
      <c r="E106" s="13"/>
    </row>
    <row r="107" spans="1:5">
      <c r="A107" s="11">
        <v>2022</v>
      </c>
      <c r="B107" s="11" t="s">
        <v>13</v>
      </c>
      <c r="C107" s="11" t="s">
        <v>141</v>
      </c>
      <c r="D107" s="12">
        <f t="shared" si="2"/>
        <v>148543</v>
      </c>
      <c r="E107" s="13"/>
    </row>
    <row r="108" spans="1:5">
      <c r="A108" s="11">
        <v>2023</v>
      </c>
      <c r="B108" s="11" t="s">
        <v>13</v>
      </c>
      <c r="C108" s="11" t="s">
        <v>141</v>
      </c>
      <c r="D108" s="12">
        <f t="shared" si="2"/>
        <v>161560</v>
      </c>
      <c r="E108" s="13"/>
    </row>
    <row r="109" spans="1:5">
      <c r="A109" s="11">
        <v>2024</v>
      </c>
      <c r="B109" s="11" t="s">
        <v>13</v>
      </c>
      <c r="C109" s="11" t="s">
        <v>141</v>
      </c>
      <c r="D109" s="12">
        <f t="shared" si="2"/>
        <v>152725</v>
      </c>
      <c r="E109" s="13"/>
    </row>
    <row r="110" spans="1:5">
      <c r="A110" s="11">
        <v>2019</v>
      </c>
      <c r="B110" s="11" t="s">
        <v>14</v>
      </c>
      <c r="C110" s="11" t="s">
        <v>141</v>
      </c>
      <c r="D110" s="12">
        <f t="shared" si="2"/>
        <v>1033530</v>
      </c>
      <c r="E110" s="13"/>
    </row>
    <row r="111" spans="1:5">
      <c r="A111" s="11">
        <v>2020</v>
      </c>
      <c r="B111" s="11" t="s">
        <v>14</v>
      </c>
      <c r="C111" s="11" t="s">
        <v>141</v>
      </c>
      <c r="D111" s="12">
        <f t="shared" si="2"/>
        <v>550670</v>
      </c>
      <c r="E111" s="13"/>
    </row>
    <row r="112" spans="1:5">
      <c r="A112" s="11">
        <v>2021</v>
      </c>
      <c r="B112" s="11" t="s">
        <v>14</v>
      </c>
      <c r="C112" s="11" t="s">
        <v>141</v>
      </c>
      <c r="D112" s="12">
        <f t="shared" si="2"/>
        <v>552282</v>
      </c>
      <c r="E112" s="13"/>
    </row>
    <row r="113" spans="1:6">
      <c r="A113" s="11">
        <v>2022</v>
      </c>
      <c r="B113" s="11" t="s">
        <v>14</v>
      </c>
      <c r="C113" s="11" t="s">
        <v>141</v>
      </c>
      <c r="D113" s="12">
        <f t="shared" si="2"/>
        <v>917537</v>
      </c>
      <c r="E113" s="13"/>
    </row>
    <row r="114" spans="1:6">
      <c r="A114" s="11">
        <v>2023</v>
      </c>
      <c r="B114" s="11" t="s">
        <v>14</v>
      </c>
      <c r="C114" s="11" t="s">
        <v>141</v>
      </c>
      <c r="D114" s="12">
        <f t="shared" si="2"/>
        <v>1036489</v>
      </c>
      <c r="E114" s="13"/>
    </row>
    <row r="115" spans="1:6">
      <c r="A115" s="11">
        <v>2024</v>
      </c>
      <c r="B115" s="11" t="s">
        <v>14</v>
      </c>
      <c r="C115" s="11" t="s">
        <v>141</v>
      </c>
      <c r="D115" s="12">
        <f t="shared" si="2"/>
        <v>1046457</v>
      </c>
      <c r="E115" s="13"/>
      <c r="F115" s="5"/>
    </row>
    <row r="116" spans="1:6">
      <c r="A116" s="11">
        <v>2019</v>
      </c>
      <c r="B116" s="11" t="s">
        <v>15</v>
      </c>
      <c r="C116" s="11" t="s">
        <v>141</v>
      </c>
      <c r="D116" s="12">
        <f t="shared" si="2"/>
        <v>18849795</v>
      </c>
      <c r="E116" s="13"/>
    </row>
    <row r="117" spans="1:6">
      <c r="A117" s="11">
        <v>2020</v>
      </c>
      <c r="B117" s="11" t="s">
        <v>15</v>
      </c>
      <c r="C117" s="11" t="s">
        <v>141</v>
      </c>
      <c r="D117" s="12">
        <f t="shared" si="2"/>
        <v>8409226</v>
      </c>
      <c r="E117" s="13"/>
    </row>
    <row r="118" spans="1:6">
      <c r="A118" s="11">
        <v>2021</v>
      </c>
      <c r="B118" s="11" t="s">
        <v>15</v>
      </c>
      <c r="C118" s="11" t="s">
        <v>141</v>
      </c>
      <c r="D118" s="12">
        <f t="shared" si="2"/>
        <v>8280242</v>
      </c>
      <c r="E118" s="13"/>
    </row>
    <row r="119" spans="1:6">
      <c r="A119" s="11">
        <v>2022</v>
      </c>
      <c r="B119" s="11" t="s">
        <v>15</v>
      </c>
      <c r="C119" s="11" t="s">
        <v>141</v>
      </c>
      <c r="D119" s="12">
        <f t="shared" si="2"/>
        <v>15786167</v>
      </c>
      <c r="E119" s="13"/>
    </row>
    <row r="120" spans="1:6">
      <c r="A120" s="11">
        <v>2023</v>
      </c>
      <c r="B120" s="11" t="s">
        <v>15</v>
      </c>
      <c r="C120" s="11" t="s">
        <v>141</v>
      </c>
      <c r="D120" s="12">
        <f t="shared" si="2"/>
        <v>18293663</v>
      </c>
      <c r="E120" s="13"/>
    </row>
    <row r="121" spans="1:6">
      <c r="A121" s="11">
        <v>2024</v>
      </c>
      <c r="B121" s="11" t="s">
        <v>15</v>
      </c>
      <c r="C121" s="11" t="s">
        <v>141</v>
      </c>
      <c r="D121" s="12">
        <f t="shared" si="2"/>
        <v>19480546</v>
      </c>
      <c r="E121" s="13"/>
    </row>
    <row r="122" spans="1:6">
      <c r="A122" s="11">
        <v>2019</v>
      </c>
      <c r="B122" s="11" t="s">
        <v>16</v>
      </c>
      <c r="C122" s="11" t="s">
        <v>141</v>
      </c>
      <c r="D122" s="12">
        <f t="shared" si="2"/>
        <v>40010919</v>
      </c>
      <c r="E122" s="13"/>
    </row>
    <row r="123" spans="1:6">
      <c r="A123" s="11">
        <v>2020</v>
      </c>
      <c r="B123" s="11" t="s">
        <v>16</v>
      </c>
      <c r="C123" s="11" t="s">
        <v>141</v>
      </c>
      <c r="D123" s="12">
        <f t="shared" si="2"/>
        <v>19832155</v>
      </c>
      <c r="E123" s="13"/>
    </row>
    <row r="124" spans="1:6">
      <c r="A124" s="11">
        <v>2021</v>
      </c>
      <c r="B124" s="11" t="s">
        <v>16</v>
      </c>
      <c r="C124" s="11" t="s">
        <v>141</v>
      </c>
      <c r="D124" s="12">
        <f t="shared" si="2"/>
        <v>19550823</v>
      </c>
      <c r="E124" s="13"/>
    </row>
    <row r="125" spans="1:6">
      <c r="A125" s="11">
        <v>2022</v>
      </c>
      <c r="B125" s="11" t="s">
        <v>16</v>
      </c>
      <c r="C125" s="11" t="s">
        <v>141</v>
      </c>
      <c r="D125" s="12">
        <f t="shared" si="2"/>
        <v>34214020</v>
      </c>
      <c r="E125" s="13"/>
    </row>
    <row r="126" spans="1:6">
      <c r="A126" s="11">
        <v>2023</v>
      </c>
      <c r="B126" s="11" t="s">
        <v>16</v>
      </c>
      <c r="C126" s="11" t="s">
        <v>141</v>
      </c>
      <c r="D126" s="12">
        <f t="shared" si="2"/>
        <v>38856921</v>
      </c>
      <c r="E126" s="13"/>
    </row>
    <row r="127" spans="1:6">
      <c r="A127" s="11">
        <v>2024</v>
      </c>
      <c r="B127" s="11" t="s">
        <v>16</v>
      </c>
      <c r="C127" s="11" t="s">
        <v>141</v>
      </c>
      <c r="D127" s="12">
        <f t="shared" si="2"/>
        <v>40616283</v>
      </c>
      <c r="E127" s="13"/>
    </row>
    <row r="128" spans="1:6">
      <c r="A128" s="11">
        <v>2019</v>
      </c>
      <c r="B128" s="11" t="s">
        <v>2</v>
      </c>
      <c r="C128" s="11" t="s">
        <v>145</v>
      </c>
      <c r="D128" s="12"/>
      <c r="E128" s="45">
        <v>0.35395251988354914</v>
      </c>
    </row>
    <row r="129" spans="1:5">
      <c r="A129" s="11">
        <v>2020</v>
      </c>
      <c r="B129" s="11" t="s">
        <v>2</v>
      </c>
      <c r="C129" s="11" t="s">
        <v>145</v>
      </c>
      <c r="D129" s="12"/>
      <c r="E129" s="45">
        <v>-52.292127632181703</v>
      </c>
    </row>
    <row r="130" spans="1:5">
      <c r="A130" s="11">
        <v>2021</v>
      </c>
      <c r="B130" s="11" t="s">
        <v>2</v>
      </c>
      <c r="C130" s="11" t="s">
        <v>145</v>
      </c>
      <c r="D130" s="12"/>
      <c r="E130" s="45">
        <v>0.93385214007781769</v>
      </c>
    </row>
    <row r="131" spans="1:5">
      <c r="A131" s="11">
        <v>2022</v>
      </c>
      <c r="B131" s="11" t="s">
        <v>2</v>
      </c>
      <c r="C131" s="11" t="s">
        <v>145</v>
      </c>
      <c r="D131" s="12"/>
      <c r="E131" s="45">
        <v>99.658641530081837</v>
      </c>
    </row>
    <row r="132" spans="1:5">
      <c r="A132" s="11">
        <v>2023</v>
      </c>
      <c r="B132" s="11" t="s">
        <v>2</v>
      </c>
      <c r="C132" s="11" t="s">
        <v>145</v>
      </c>
      <c r="D132" s="12"/>
      <c r="E132" s="45">
        <v>21.327158859819306</v>
      </c>
    </row>
    <row r="133" spans="1:5">
      <c r="A133" s="11">
        <v>2024</v>
      </c>
      <c r="B133" s="11" t="s">
        <v>2</v>
      </c>
      <c r="C133" s="11" t="s">
        <v>145</v>
      </c>
      <c r="D133" s="12"/>
      <c r="E133" s="13">
        <v>3.5000000000000003E-2</v>
      </c>
    </row>
    <row r="134" spans="1:5">
      <c r="A134" s="11">
        <v>2019</v>
      </c>
      <c r="B134" s="11" t="s">
        <v>11</v>
      </c>
      <c r="C134" s="11" t="s">
        <v>145</v>
      </c>
      <c r="D134" s="12"/>
      <c r="E134" s="23">
        <v>0.89443371424335893</v>
      </c>
    </row>
    <row r="135" spans="1:5">
      <c r="A135" s="11">
        <v>2020</v>
      </c>
      <c r="B135" s="11" t="s">
        <v>11</v>
      </c>
      <c r="C135" s="11" t="s">
        <v>145</v>
      </c>
      <c r="D135" s="12"/>
      <c r="E135" s="23">
        <v>-42.351494828543593</v>
      </c>
    </row>
    <row r="136" spans="1:5">
      <c r="A136" s="11">
        <v>2021</v>
      </c>
      <c r="B136" s="11" t="s">
        <v>11</v>
      </c>
      <c r="C136" s="11" t="s">
        <v>145</v>
      </c>
      <c r="D136" s="12"/>
      <c r="E136" s="23">
        <v>-2.0463693809170458</v>
      </c>
    </row>
    <row r="137" spans="1:5">
      <c r="A137" s="11">
        <v>2022</v>
      </c>
      <c r="B137" s="11" t="s">
        <v>11</v>
      </c>
      <c r="C137" s="11" t="s">
        <v>145</v>
      </c>
      <c r="D137" s="12"/>
      <c r="E137" s="23">
        <v>48.051302065397891</v>
      </c>
    </row>
    <row r="138" spans="1:5">
      <c r="A138" s="11">
        <v>2023</v>
      </c>
      <c r="B138" s="11" t="s">
        <v>11</v>
      </c>
      <c r="C138" s="11" t="s">
        <v>145</v>
      </c>
      <c r="D138" s="12"/>
      <c r="E138" s="23">
        <v>7.3319239774847667</v>
      </c>
    </row>
    <row r="139" spans="1:5">
      <c r="A139" s="11">
        <v>2024</v>
      </c>
      <c r="B139" s="11" t="s">
        <v>11</v>
      </c>
      <c r="C139" s="11" t="s">
        <v>145</v>
      </c>
      <c r="D139" s="12"/>
      <c r="E139" s="13">
        <v>2.1999999999999999E-2</v>
      </c>
    </row>
    <row r="140" spans="1:5">
      <c r="A140" s="11">
        <v>2019</v>
      </c>
      <c r="B140" s="11" t="s">
        <v>12</v>
      </c>
      <c r="C140" s="11" t="s">
        <v>145</v>
      </c>
      <c r="D140" s="12"/>
      <c r="E140" s="44">
        <v>4.1139240506329111</v>
      </c>
    </row>
    <row r="141" spans="1:5">
      <c r="A141" s="11">
        <v>2020</v>
      </c>
      <c r="B141" s="11" t="s">
        <v>12</v>
      </c>
      <c r="C141" s="11" t="s">
        <v>145</v>
      </c>
      <c r="D141" s="12"/>
      <c r="E141" s="23">
        <v>-42.26184639950695</v>
      </c>
    </row>
    <row r="142" spans="1:5">
      <c r="A142" s="11">
        <v>2021</v>
      </c>
      <c r="B142" s="11" t="s">
        <v>12</v>
      </c>
      <c r="C142" s="11" t="s">
        <v>145</v>
      </c>
      <c r="D142" s="12"/>
      <c r="E142" s="23">
        <v>4.6966352102083997</v>
      </c>
    </row>
    <row r="143" spans="1:5">
      <c r="A143" s="11">
        <v>2022</v>
      </c>
      <c r="B143" s="11" t="s">
        <v>12</v>
      </c>
      <c r="C143" s="11" t="s">
        <v>145</v>
      </c>
      <c r="D143" s="12"/>
      <c r="E143" s="23">
        <v>41.226220543596639</v>
      </c>
    </row>
    <row r="144" spans="1:5">
      <c r="A144" s="11">
        <v>2023</v>
      </c>
      <c r="B144" s="11" t="s">
        <v>12</v>
      </c>
      <c r="C144" s="11" t="s">
        <v>145</v>
      </c>
      <c r="D144" s="12"/>
      <c r="E144" s="23">
        <v>14.900982788889072</v>
      </c>
    </row>
    <row r="145" spans="1:5">
      <c r="A145" s="11">
        <v>2024</v>
      </c>
      <c r="B145" s="11" t="s">
        <v>12</v>
      </c>
      <c r="C145" s="11" t="s">
        <v>145</v>
      </c>
      <c r="D145" s="12"/>
      <c r="E145" s="13">
        <v>-5.5E-2</v>
      </c>
    </row>
    <row r="146" spans="1:5">
      <c r="A146" s="11">
        <v>2019</v>
      </c>
      <c r="B146" s="11" t="s">
        <v>13</v>
      </c>
      <c r="C146" s="11" t="s">
        <v>145</v>
      </c>
      <c r="D146" s="12"/>
      <c r="E146" s="23">
        <v>6.4452986665121337</v>
      </c>
    </row>
    <row r="147" spans="1:5">
      <c r="A147" s="11">
        <v>2020</v>
      </c>
      <c r="B147" s="11" t="s">
        <v>13</v>
      </c>
      <c r="C147" s="11" t="s">
        <v>145</v>
      </c>
      <c r="D147" s="12"/>
      <c r="E147" s="23">
        <v>-49.614982125250279</v>
      </c>
    </row>
    <row r="148" spans="1:5">
      <c r="A148" s="11">
        <v>2021</v>
      </c>
      <c r="B148" s="11" t="s">
        <v>13</v>
      </c>
      <c r="C148" s="11" t="s">
        <v>145</v>
      </c>
      <c r="D148" s="12"/>
      <c r="E148" s="23">
        <v>4.3796146227264465</v>
      </c>
    </row>
    <row r="149" spans="1:5">
      <c r="A149" s="11">
        <v>2022</v>
      </c>
      <c r="B149" s="11" t="s">
        <v>13</v>
      </c>
      <c r="C149" s="11" t="s">
        <v>145</v>
      </c>
      <c r="D149" s="12"/>
      <c r="E149" s="23">
        <v>70.851017333195315</v>
      </c>
    </row>
    <row r="150" spans="1:5">
      <c r="A150" s="11">
        <v>2023</v>
      </c>
      <c r="B150" s="11" t="s">
        <v>13</v>
      </c>
      <c r="C150" s="11" t="s">
        <v>145</v>
      </c>
      <c r="D150" s="12"/>
      <c r="E150" s="23">
        <v>8.7631190968271877</v>
      </c>
    </row>
    <row r="151" spans="1:5">
      <c r="A151" s="11">
        <v>2024</v>
      </c>
      <c r="B151" s="11" t="s">
        <v>13</v>
      </c>
      <c r="C151" s="11" t="s">
        <v>145</v>
      </c>
      <c r="D151" s="12"/>
      <c r="E151" s="13">
        <v>-5.5E-2</v>
      </c>
    </row>
    <row r="152" spans="1:5">
      <c r="A152" s="11">
        <v>2019</v>
      </c>
      <c r="B152" s="11" t="s">
        <v>14</v>
      </c>
      <c r="C152" s="11" t="s">
        <v>145</v>
      </c>
      <c r="D152" s="12"/>
      <c r="E152" s="23">
        <v>1.7836989298988248</v>
      </c>
    </row>
    <row r="153" spans="1:5">
      <c r="A153" s="11">
        <v>2020</v>
      </c>
      <c r="B153" s="11" t="s">
        <v>14</v>
      </c>
      <c r="C153" s="11" t="s">
        <v>145</v>
      </c>
      <c r="D153" s="12"/>
      <c r="E153" s="23">
        <v>-46.719495321858098</v>
      </c>
    </row>
    <row r="154" spans="1:5">
      <c r="A154" s="11">
        <v>2021</v>
      </c>
      <c r="B154" s="11" t="s">
        <v>14</v>
      </c>
      <c r="C154" s="11" t="s">
        <v>145</v>
      </c>
      <c r="D154" s="12"/>
      <c r="E154" s="23">
        <v>0.29273430548242274</v>
      </c>
    </row>
    <row r="155" spans="1:5">
      <c r="A155" s="11">
        <v>2022</v>
      </c>
      <c r="B155" s="11" t="s">
        <v>14</v>
      </c>
      <c r="C155" s="11" t="s">
        <v>145</v>
      </c>
      <c r="D155" s="12"/>
      <c r="E155" s="23">
        <v>66.135597394084897</v>
      </c>
    </row>
    <row r="156" spans="1:5">
      <c r="A156" s="11">
        <v>2023</v>
      </c>
      <c r="B156" s="11" t="s">
        <v>14</v>
      </c>
      <c r="C156" s="11" t="s">
        <v>145</v>
      </c>
      <c r="D156" s="12"/>
      <c r="E156" s="23">
        <v>12.964272830414458</v>
      </c>
    </row>
    <row r="157" spans="1:5">
      <c r="A157" s="11">
        <v>2024</v>
      </c>
      <c r="B157" s="11" t="s">
        <v>14</v>
      </c>
      <c r="C157" s="11" t="s">
        <v>145</v>
      </c>
      <c r="D157" s="12"/>
      <c r="E157" s="13">
        <v>0.01</v>
      </c>
    </row>
    <row r="158" spans="1:5">
      <c r="A158" s="11">
        <v>2019</v>
      </c>
      <c r="B158" s="11" t="s">
        <v>15</v>
      </c>
      <c r="C158" s="11" t="s">
        <v>145</v>
      </c>
      <c r="D158" s="12"/>
      <c r="E158" s="23">
        <v>3.0596247692204814</v>
      </c>
    </row>
    <row r="159" spans="1:5">
      <c r="A159" s="11">
        <v>2020</v>
      </c>
      <c r="B159" s="11" t="s">
        <v>15</v>
      </c>
      <c r="C159" s="11" t="s">
        <v>145</v>
      </c>
      <c r="D159" s="12"/>
      <c r="E159" s="23">
        <v>-55.388236317689397</v>
      </c>
    </row>
    <row r="160" spans="1:5">
      <c r="A160" s="11">
        <v>2021</v>
      </c>
      <c r="B160" s="11" t="s">
        <v>15</v>
      </c>
      <c r="C160" s="11" t="s">
        <v>145</v>
      </c>
      <c r="D160" s="12"/>
      <c r="E160" s="23">
        <v>-1.5338391428652343</v>
      </c>
    </row>
    <row r="161" spans="1:5">
      <c r="A161" s="11">
        <v>2022</v>
      </c>
      <c r="B161" s="11" t="s">
        <v>15</v>
      </c>
      <c r="C161" s="11" t="s">
        <v>145</v>
      </c>
      <c r="D161" s="12"/>
      <c r="E161" s="23">
        <v>90.648618723945518</v>
      </c>
    </row>
    <row r="162" spans="1:5">
      <c r="A162" s="11">
        <v>2023</v>
      </c>
      <c r="B162" s="11" t="s">
        <v>15</v>
      </c>
      <c r="C162" s="11" t="s">
        <v>145</v>
      </c>
      <c r="D162" s="12"/>
      <c r="E162" s="23">
        <v>15.884134508395853</v>
      </c>
    </row>
    <row r="163" spans="1:5">
      <c r="A163" s="11">
        <v>2024</v>
      </c>
      <c r="B163" s="11" t="s">
        <v>15</v>
      </c>
      <c r="C163" s="11" t="s">
        <v>145</v>
      </c>
      <c r="D163" s="12"/>
      <c r="E163" s="13">
        <v>6.5000000000000002E-2</v>
      </c>
    </row>
    <row r="164" spans="1:5">
      <c r="A164" s="11">
        <v>2019</v>
      </c>
      <c r="B164" s="11" t="s">
        <v>16</v>
      </c>
      <c r="C164" s="11" t="s">
        <v>145</v>
      </c>
      <c r="D164" s="12"/>
      <c r="E164" s="23">
        <v>2.2846140912647694</v>
      </c>
    </row>
    <row r="165" spans="1:5">
      <c r="A165" s="11">
        <v>2020</v>
      </c>
      <c r="B165" s="11" t="s">
        <v>16</v>
      </c>
      <c r="C165" s="11" t="s">
        <v>145</v>
      </c>
      <c r="D165" s="12"/>
      <c r="E165" s="23">
        <v>-50.433143012786083</v>
      </c>
    </row>
    <row r="166" spans="1:5">
      <c r="A166" s="11">
        <v>2021</v>
      </c>
      <c r="B166" s="11" t="s">
        <v>16</v>
      </c>
      <c r="C166" s="11" t="s">
        <v>145</v>
      </c>
      <c r="D166" s="12"/>
      <c r="E166" s="23">
        <v>-1.4185649517160392</v>
      </c>
    </row>
    <row r="167" spans="1:5">
      <c r="A167" s="11">
        <v>2022</v>
      </c>
      <c r="B167" s="11" t="s">
        <v>16</v>
      </c>
      <c r="C167" s="11" t="s">
        <v>145</v>
      </c>
      <c r="D167" s="12"/>
      <c r="E167" s="23">
        <v>75.000407911216826</v>
      </c>
    </row>
    <row r="168" spans="1:5">
      <c r="A168" s="11">
        <v>2023</v>
      </c>
      <c r="B168" s="11" t="s">
        <v>16</v>
      </c>
      <c r="C168" s="11" t="s">
        <v>145</v>
      </c>
      <c r="D168" s="12"/>
      <c r="E168" s="23">
        <v>13.57017094161983</v>
      </c>
    </row>
    <row r="169" spans="1:5">
      <c r="A169" s="11">
        <v>2024</v>
      </c>
      <c r="B169" s="11" t="s">
        <v>16</v>
      </c>
      <c r="C169" s="11" t="s">
        <v>145</v>
      </c>
      <c r="D169" s="12"/>
      <c r="E169" s="13">
        <v>4.4999999999999998E-2</v>
      </c>
    </row>
    <row r="170" spans="1:5">
      <c r="A170" s="11">
        <v>2019</v>
      </c>
      <c r="B170" s="11" t="s">
        <v>2</v>
      </c>
      <c r="C170" s="11" t="s">
        <v>142</v>
      </c>
      <c r="D170" s="12">
        <v>392484</v>
      </c>
      <c r="E170" s="13"/>
    </row>
    <row r="171" spans="1:5">
      <c r="A171" s="11">
        <v>2020</v>
      </c>
      <c r="B171" s="11" t="s">
        <v>2</v>
      </c>
      <c r="C171" s="11" t="s">
        <v>142</v>
      </c>
      <c r="D171" s="12">
        <v>223060</v>
      </c>
      <c r="E171" s="13"/>
    </row>
    <row r="172" spans="1:5">
      <c r="A172" s="11">
        <v>2021</v>
      </c>
      <c r="B172" s="11" t="s">
        <v>2</v>
      </c>
      <c r="C172" s="11" t="s">
        <v>142</v>
      </c>
      <c r="D172" s="12">
        <v>231821</v>
      </c>
      <c r="E172" s="13"/>
    </row>
    <row r="173" spans="1:5">
      <c r="A173" s="11">
        <v>2022</v>
      </c>
      <c r="B173" s="11" t="s">
        <v>2</v>
      </c>
      <c r="C173" s="11" t="s">
        <v>142</v>
      </c>
      <c r="D173" s="12">
        <v>394466</v>
      </c>
      <c r="E173" s="13"/>
    </row>
    <row r="174" spans="1:5">
      <c r="A174" s="11">
        <v>2023</v>
      </c>
      <c r="B174" s="11" t="s">
        <v>2</v>
      </c>
      <c r="C174" s="11" t="s">
        <v>142</v>
      </c>
      <c r="D174" s="12">
        <v>464532</v>
      </c>
      <c r="E174" s="13"/>
    </row>
    <row r="175" spans="1:5">
      <c r="A175" s="11">
        <v>2024</v>
      </c>
      <c r="B175" s="11" t="s">
        <v>2</v>
      </c>
      <c r="C175" s="11" t="s">
        <v>142</v>
      </c>
      <c r="D175" s="12">
        <v>471265</v>
      </c>
      <c r="E175" s="13"/>
    </row>
    <row r="176" spans="1:5">
      <c r="A176" s="11">
        <v>2019</v>
      </c>
      <c r="B176" s="11" t="s">
        <v>11</v>
      </c>
      <c r="C176" s="11" t="s">
        <v>142</v>
      </c>
      <c r="D176" s="12">
        <v>755088</v>
      </c>
      <c r="E176" s="13"/>
    </row>
    <row r="177" spans="1:5">
      <c r="A177" s="11">
        <v>2020</v>
      </c>
      <c r="B177" s="11" t="s">
        <v>11</v>
      </c>
      <c r="C177" s="11" t="s">
        <v>142</v>
      </c>
      <c r="D177" s="12">
        <v>544152</v>
      </c>
      <c r="E177" s="13"/>
    </row>
    <row r="178" spans="1:5">
      <c r="A178" s="11">
        <v>2021</v>
      </c>
      <c r="B178" s="11" t="s">
        <v>11</v>
      </c>
      <c r="C178" s="11" t="s">
        <v>142</v>
      </c>
      <c r="D178" s="12">
        <v>545581</v>
      </c>
      <c r="E178" s="13"/>
    </row>
    <row r="179" spans="1:5">
      <c r="A179" s="11">
        <v>2022</v>
      </c>
      <c r="B179" s="11" t="s">
        <v>11</v>
      </c>
      <c r="C179" s="11" t="s">
        <v>142</v>
      </c>
      <c r="D179" s="12">
        <v>675193</v>
      </c>
      <c r="E179" s="13"/>
    </row>
    <row r="180" spans="1:5">
      <c r="A180" s="11">
        <v>2023</v>
      </c>
      <c r="B180" s="11" t="s">
        <v>11</v>
      </c>
      <c r="C180" s="11" t="s">
        <v>142</v>
      </c>
      <c r="D180" s="12">
        <v>707949</v>
      </c>
      <c r="E180" s="13"/>
    </row>
    <row r="181" spans="1:5">
      <c r="A181" s="11">
        <v>2024</v>
      </c>
      <c r="B181" s="11" t="s">
        <v>11</v>
      </c>
      <c r="C181" s="11" t="s">
        <v>142</v>
      </c>
      <c r="D181" s="12">
        <v>697532</v>
      </c>
      <c r="E181" s="13"/>
    </row>
    <row r="182" spans="1:5">
      <c r="A182" s="11">
        <v>2019</v>
      </c>
      <c r="B182" s="11" t="s">
        <v>12</v>
      </c>
      <c r="C182" s="11" t="s">
        <v>142</v>
      </c>
      <c r="D182" s="12">
        <v>135655</v>
      </c>
      <c r="E182" s="13"/>
    </row>
    <row r="183" spans="1:5">
      <c r="A183" s="11">
        <v>2020</v>
      </c>
      <c r="B183" s="11" t="s">
        <v>12</v>
      </c>
      <c r="C183" s="11" t="s">
        <v>142</v>
      </c>
      <c r="D183" s="12">
        <v>93437</v>
      </c>
      <c r="E183" s="13"/>
    </row>
    <row r="184" spans="1:5">
      <c r="A184" s="11">
        <v>2021</v>
      </c>
      <c r="B184" s="11" t="s">
        <v>12</v>
      </c>
      <c r="C184" s="11" t="s">
        <v>142</v>
      </c>
      <c r="D184" s="12">
        <v>99314</v>
      </c>
      <c r="E184" s="13"/>
    </row>
    <row r="185" spans="1:5">
      <c r="A185" s="11">
        <v>2022</v>
      </c>
      <c r="B185" s="11" t="s">
        <v>12</v>
      </c>
      <c r="C185" s="11" t="s">
        <v>142</v>
      </c>
      <c r="D185" s="12">
        <v>131764</v>
      </c>
      <c r="E185" s="13"/>
    </row>
    <row r="186" spans="1:5">
      <c r="A186" s="11">
        <v>2023</v>
      </c>
      <c r="B186" s="11" t="s">
        <v>12</v>
      </c>
      <c r="C186" s="11" t="s">
        <v>142</v>
      </c>
      <c r="D186" s="12">
        <v>145166</v>
      </c>
      <c r="E186" s="13"/>
    </row>
    <row r="187" spans="1:5">
      <c r="A187" s="11">
        <v>2024</v>
      </c>
      <c r="B187" s="11" t="s">
        <v>12</v>
      </c>
      <c r="C187" s="11" t="s">
        <v>142</v>
      </c>
      <c r="D187" s="12">
        <v>140795</v>
      </c>
      <c r="E187" s="13"/>
    </row>
    <row r="188" spans="1:5">
      <c r="A188" s="11">
        <v>2019</v>
      </c>
      <c r="B188" s="11" t="s">
        <v>13</v>
      </c>
      <c r="C188" s="11" t="s">
        <v>142</v>
      </c>
      <c r="D188" s="12">
        <v>228188</v>
      </c>
      <c r="E188" s="13"/>
    </row>
    <row r="189" spans="1:5">
      <c r="A189" s="11">
        <v>2020</v>
      </c>
      <c r="B189" s="11" t="s">
        <v>13</v>
      </c>
      <c r="C189" s="11" t="s">
        <v>142</v>
      </c>
      <c r="D189" s="12">
        <v>153891</v>
      </c>
      <c r="E189" s="13"/>
    </row>
    <row r="190" spans="1:5">
      <c r="A190" s="11">
        <v>2021</v>
      </c>
      <c r="B190" s="11" t="s">
        <v>13</v>
      </c>
      <c r="C190" s="11" t="s">
        <v>142</v>
      </c>
      <c r="D190" s="12">
        <v>157909</v>
      </c>
      <c r="E190" s="13"/>
    </row>
    <row r="191" spans="1:5">
      <c r="A191" s="11">
        <v>2022</v>
      </c>
      <c r="B191" s="11" t="s">
        <v>13</v>
      </c>
      <c r="C191" s="11" t="s">
        <v>142</v>
      </c>
      <c r="D191" s="12">
        <v>218317</v>
      </c>
      <c r="E191" s="13"/>
    </row>
    <row r="192" spans="1:5">
      <c r="A192" s="11">
        <v>2023</v>
      </c>
      <c r="B192" s="11" t="s">
        <v>13</v>
      </c>
      <c r="C192" s="11" t="s">
        <v>142</v>
      </c>
      <c r="D192" s="12">
        <v>236738</v>
      </c>
      <c r="E192" s="13"/>
    </row>
    <row r="193" spans="1:5">
      <c r="A193" s="11">
        <v>2024</v>
      </c>
      <c r="B193" s="11" t="s">
        <v>13</v>
      </c>
      <c r="C193" s="11" t="s">
        <v>142</v>
      </c>
      <c r="D193" s="12">
        <v>222704</v>
      </c>
      <c r="E193" s="13"/>
    </row>
    <row r="194" spans="1:5">
      <c r="A194" s="11">
        <v>2019</v>
      </c>
      <c r="B194" s="11" t="s">
        <v>14</v>
      </c>
      <c r="C194" s="11" t="s">
        <v>142</v>
      </c>
      <c r="D194" s="12">
        <f>D170+D176+D182+D188</f>
        <v>1511415</v>
      </c>
      <c r="E194" s="13"/>
    </row>
    <row r="195" spans="1:5">
      <c r="A195" s="11">
        <v>2020</v>
      </c>
      <c r="B195" s="11" t="s">
        <v>14</v>
      </c>
      <c r="C195" s="11" t="s">
        <v>142</v>
      </c>
      <c r="D195" s="12">
        <f t="shared" ref="D195:D199" si="3">D171+D177+D183+D189</f>
        <v>1014540</v>
      </c>
      <c r="E195" s="13"/>
    </row>
    <row r="196" spans="1:5">
      <c r="A196" s="11">
        <v>2021</v>
      </c>
      <c r="B196" s="11" t="s">
        <v>14</v>
      </c>
      <c r="C196" s="11" t="s">
        <v>142</v>
      </c>
      <c r="D196" s="12">
        <f t="shared" si="3"/>
        <v>1034625</v>
      </c>
      <c r="E196" s="13"/>
    </row>
    <row r="197" spans="1:5">
      <c r="A197" s="11">
        <v>2022</v>
      </c>
      <c r="B197" s="11" t="s">
        <v>14</v>
      </c>
      <c r="C197" s="11" t="s">
        <v>142</v>
      </c>
      <c r="D197" s="12">
        <f t="shared" si="3"/>
        <v>1419740</v>
      </c>
      <c r="E197" s="13"/>
    </row>
    <row r="198" spans="1:5">
      <c r="A198" s="11">
        <v>2023</v>
      </c>
      <c r="B198" s="11" t="s">
        <v>14</v>
      </c>
      <c r="C198" s="11" t="s">
        <v>142</v>
      </c>
      <c r="D198" s="12">
        <f t="shared" si="3"/>
        <v>1554385</v>
      </c>
      <c r="E198" s="13"/>
    </row>
    <row r="199" spans="1:5">
      <c r="A199" s="11">
        <v>2024</v>
      </c>
      <c r="B199" s="11" t="s">
        <v>14</v>
      </c>
      <c r="C199" s="11" t="s">
        <v>142</v>
      </c>
      <c r="D199" s="12">
        <f t="shared" si="3"/>
        <v>1532296</v>
      </c>
      <c r="E199" s="13"/>
    </row>
    <row r="200" spans="1:5">
      <c r="A200" s="11">
        <v>2019</v>
      </c>
      <c r="B200" s="11" t="s">
        <v>15</v>
      </c>
      <c r="C200" s="11" t="s">
        <v>142</v>
      </c>
      <c r="D200" s="12">
        <v>31129616</v>
      </c>
      <c r="E200" s="13"/>
    </row>
    <row r="201" spans="1:5">
      <c r="A201" s="11">
        <v>2020</v>
      </c>
      <c r="B201" s="11" t="s">
        <v>15</v>
      </c>
      <c r="C201" s="11" t="s">
        <v>142</v>
      </c>
      <c r="D201" s="12">
        <v>20588108</v>
      </c>
      <c r="E201" s="13"/>
    </row>
    <row r="202" spans="1:5">
      <c r="A202" s="11">
        <v>2021</v>
      </c>
      <c r="B202" s="11" t="s">
        <v>15</v>
      </c>
      <c r="C202" s="11" t="s">
        <v>142</v>
      </c>
      <c r="D202" s="12">
        <v>21077420</v>
      </c>
      <c r="E202" s="13"/>
    </row>
    <row r="203" spans="1:5">
      <c r="A203" s="11">
        <v>2022</v>
      </c>
      <c r="B203" s="11" t="s">
        <v>15</v>
      </c>
      <c r="C203" s="11" t="s">
        <v>142</v>
      </c>
      <c r="D203" s="12">
        <v>30390944</v>
      </c>
      <c r="E203" s="13"/>
    </row>
    <row r="204" spans="1:5">
      <c r="A204" s="11">
        <v>2023</v>
      </c>
      <c r="B204" s="11" t="s">
        <v>15</v>
      </c>
      <c r="C204" s="11" t="s">
        <v>142</v>
      </c>
      <c r="D204" s="12">
        <v>32248144</v>
      </c>
      <c r="E204" s="13"/>
    </row>
    <row r="205" spans="1:5">
      <c r="A205" s="11">
        <v>2024</v>
      </c>
      <c r="B205" s="11" t="s">
        <v>15</v>
      </c>
      <c r="C205" s="11" t="s">
        <v>142</v>
      </c>
      <c r="D205" s="12">
        <v>33161410</v>
      </c>
      <c r="E205" s="13"/>
    </row>
    <row r="206" spans="1:5">
      <c r="A206" s="11">
        <v>2019</v>
      </c>
      <c r="B206" s="11" t="s">
        <v>16</v>
      </c>
      <c r="C206" s="11" t="s">
        <v>142</v>
      </c>
      <c r="D206" s="12">
        <v>80012343</v>
      </c>
      <c r="E206" s="13"/>
    </row>
    <row r="207" spans="1:5">
      <c r="A207" s="11">
        <v>2020</v>
      </c>
      <c r="B207" s="11" t="s">
        <v>16</v>
      </c>
      <c r="C207" s="11" t="s">
        <v>142</v>
      </c>
      <c r="D207" s="12">
        <v>52911199</v>
      </c>
      <c r="E207" s="13"/>
    </row>
    <row r="208" spans="1:5">
      <c r="A208" s="11">
        <v>2021</v>
      </c>
      <c r="B208" s="11" t="s">
        <v>16</v>
      </c>
      <c r="C208" s="11" t="s">
        <v>142</v>
      </c>
      <c r="D208" s="12">
        <v>54124668</v>
      </c>
      <c r="E208" s="13"/>
    </row>
    <row r="209" spans="1:5">
      <c r="A209" s="11">
        <v>2022</v>
      </c>
      <c r="B209" s="11" t="s">
        <v>16</v>
      </c>
      <c r="C209" s="11" t="s">
        <v>142</v>
      </c>
      <c r="D209" s="12">
        <v>76066974</v>
      </c>
      <c r="E209" s="13"/>
    </row>
    <row r="210" spans="1:5">
      <c r="A210" s="11">
        <v>2023</v>
      </c>
      <c r="B210" s="11" t="s">
        <v>16</v>
      </c>
      <c r="C210" s="11" t="s">
        <v>142</v>
      </c>
      <c r="D210" s="12">
        <v>80710519</v>
      </c>
      <c r="E210" s="13"/>
    </row>
    <row r="211" spans="1:5">
      <c r="A211" s="11">
        <v>2024</v>
      </c>
      <c r="B211" s="11" t="s">
        <v>16</v>
      </c>
      <c r="C211" s="11" t="s">
        <v>142</v>
      </c>
      <c r="D211" s="12">
        <v>81962506</v>
      </c>
      <c r="E211" s="13"/>
    </row>
    <row r="212" spans="1:5">
      <c r="A212" s="11">
        <v>2019</v>
      </c>
      <c r="B212" s="11" t="s">
        <v>2</v>
      </c>
      <c r="C212" s="11" t="s">
        <v>143</v>
      </c>
      <c r="D212" s="12">
        <v>166083</v>
      </c>
      <c r="E212" s="13"/>
    </row>
    <row r="213" spans="1:5">
      <c r="A213" s="11">
        <v>2020</v>
      </c>
      <c r="B213" s="11" t="s">
        <v>2</v>
      </c>
      <c r="C213" s="11" t="s">
        <v>143</v>
      </c>
      <c r="D213" s="12">
        <v>60971</v>
      </c>
      <c r="E213" s="13"/>
    </row>
    <row r="214" spans="1:5">
      <c r="A214" s="11">
        <v>2021</v>
      </c>
      <c r="B214" s="11" t="s">
        <v>2</v>
      </c>
      <c r="C214" s="11" t="s">
        <v>143</v>
      </c>
      <c r="D214" s="12">
        <v>63000</v>
      </c>
      <c r="E214" s="13"/>
    </row>
    <row r="215" spans="1:5">
      <c r="A215" s="11">
        <v>2022</v>
      </c>
      <c r="B215" s="11" t="s">
        <v>2</v>
      </c>
      <c r="C215" s="11" t="s">
        <v>143</v>
      </c>
      <c r="D215" s="12">
        <v>144285</v>
      </c>
      <c r="E215" s="13"/>
    </row>
    <row r="216" spans="1:5">
      <c r="A216" s="11">
        <v>2023</v>
      </c>
      <c r="B216" s="11" t="s">
        <v>2</v>
      </c>
      <c r="C216" s="11" t="s">
        <v>143</v>
      </c>
      <c r="D216" s="12">
        <v>182265</v>
      </c>
      <c r="E216" s="13"/>
    </row>
    <row r="217" spans="1:5">
      <c r="A217" s="11">
        <v>2024</v>
      </c>
      <c r="B217" s="11" t="s">
        <v>2</v>
      </c>
      <c r="C217" s="11" t="s">
        <v>143</v>
      </c>
      <c r="D217" s="12">
        <v>181237</v>
      </c>
      <c r="E217" s="13"/>
    </row>
    <row r="218" spans="1:5">
      <c r="A218" s="11">
        <v>2019</v>
      </c>
      <c r="B218" s="11" t="s">
        <v>11</v>
      </c>
      <c r="C218" s="11" t="s">
        <v>143</v>
      </c>
      <c r="D218" s="12">
        <v>153576</v>
      </c>
      <c r="E218" s="13"/>
    </row>
    <row r="219" spans="1:5">
      <c r="A219" s="11">
        <v>2020</v>
      </c>
      <c r="B219" s="11" t="s">
        <v>11</v>
      </c>
      <c r="C219" s="11" t="s">
        <v>143</v>
      </c>
      <c r="D219" s="12">
        <v>60707</v>
      </c>
      <c r="E219" s="13"/>
    </row>
    <row r="220" spans="1:5">
      <c r="A220" s="11">
        <v>2021</v>
      </c>
      <c r="B220" s="11" t="s">
        <v>11</v>
      </c>
      <c r="C220" s="11" t="s">
        <v>143</v>
      </c>
      <c r="D220" s="12">
        <v>65375</v>
      </c>
      <c r="E220" s="13"/>
    </row>
    <row r="221" spans="1:5">
      <c r="A221" s="11">
        <v>2022</v>
      </c>
      <c r="B221" s="11" t="s">
        <v>11</v>
      </c>
      <c r="C221" s="11" t="s">
        <v>143</v>
      </c>
      <c r="D221" s="12">
        <v>116215</v>
      </c>
      <c r="E221" s="13"/>
    </row>
    <row r="222" spans="1:5">
      <c r="A222" s="11">
        <v>2023</v>
      </c>
      <c r="B222" s="11" t="s">
        <v>11</v>
      </c>
      <c r="C222" s="11" t="s">
        <v>143</v>
      </c>
      <c r="D222" s="12">
        <v>135944</v>
      </c>
      <c r="E222" s="13"/>
    </row>
    <row r="223" spans="1:5">
      <c r="A223" s="11">
        <v>2024</v>
      </c>
      <c r="B223" s="11" t="s">
        <v>11</v>
      </c>
      <c r="C223" s="11" t="s">
        <v>143</v>
      </c>
      <c r="D223" s="12">
        <v>138742</v>
      </c>
      <c r="E223" s="13"/>
    </row>
    <row r="224" spans="1:5">
      <c r="A224" s="11">
        <v>2019</v>
      </c>
      <c r="B224" s="11" t="s">
        <v>12</v>
      </c>
      <c r="C224" s="11" t="s">
        <v>143</v>
      </c>
      <c r="D224" s="12">
        <v>31650</v>
      </c>
      <c r="E224" s="13"/>
    </row>
    <row r="225" spans="1:5">
      <c r="A225" s="11">
        <v>2020</v>
      </c>
      <c r="B225" s="11" t="s">
        <v>12</v>
      </c>
      <c r="C225" s="11" t="s">
        <v>143</v>
      </c>
      <c r="D225" s="12">
        <v>19643</v>
      </c>
      <c r="E225" s="13"/>
    </row>
    <row r="226" spans="1:5">
      <c r="A226" s="11">
        <v>2021</v>
      </c>
      <c r="B226" s="11" t="s">
        <v>12</v>
      </c>
      <c r="C226" s="11" t="s">
        <v>143</v>
      </c>
      <c r="D226" s="12">
        <v>16225</v>
      </c>
      <c r="E226" s="13"/>
    </row>
    <row r="227" spans="1:5">
      <c r="A227" s="11">
        <v>2022</v>
      </c>
      <c r="B227" s="11" t="s">
        <v>12</v>
      </c>
      <c r="C227" s="11" t="s">
        <v>143</v>
      </c>
      <c r="D227" s="12">
        <v>21497</v>
      </c>
      <c r="E227" s="13"/>
    </row>
    <row r="228" spans="1:5">
      <c r="A228" s="11">
        <v>2023</v>
      </c>
      <c r="B228" s="11" t="s">
        <v>12</v>
      </c>
      <c r="C228" s="11" t="s">
        <v>143</v>
      </c>
      <c r="D228" s="12">
        <v>23160</v>
      </c>
      <c r="E228" s="13"/>
    </row>
    <row r="229" spans="1:5">
      <c r="A229" s="11">
        <v>2024</v>
      </c>
      <c r="B229" s="11" t="s">
        <v>12</v>
      </c>
      <c r="C229" s="11" t="s">
        <v>143</v>
      </c>
      <c r="D229" s="12">
        <v>17389</v>
      </c>
      <c r="E229" s="13"/>
    </row>
    <row r="230" spans="1:5">
      <c r="A230" s="11">
        <v>2019</v>
      </c>
      <c r="B230" s="11" t="s">
        <v>13</v>
      </c>
      <c r="C230" s="11" t="s">
        <v>143</v>
      </c>
      <c r="D230" s="12">
        <v>74812</v>
      </c>
      <c r="E230" s="13"/>
    </row>
    <row r="231" spans="1:5">
      <c r="A231" s="11">
        <v>2020</v>
      </c>
      <c r="B231" s="11" t="s">
        <v>13</v>
      </c>
      <c r="C231" s="11" t="s">
        <v>143</v>
      </c>
      <c r="D231" s="12">
        <v>41328</v>
      </c>
      <c r="E231" s="13"/>
    </row>
    <row r="232" spans="1:5">
      <c r="A232" s="11">
        <v>2021</v>
      </c>
      <c r="B232" s="11" t="s">
        <v>13</v>
      </c>
      <c r="C232" s="11" t="s">
        <v>143</v>
      </c>
      <c r="D232" s="12">
        <v>35675</v>
      </c>
      <c r="E232" s="13"/>
    </row>
    <row r="233" spans="1:5">
      <c r="A233" s="11">
        <v>2022</v>
      </c>
      <c r="B233" s="11" t="s">
        <v>13</v>
      </c>
      <c r="C233" s="11" t="s">
        <v>143</v>
      </c>
      <c r="D233" s="12">
        <v>65457</v>
      </c>
      <c r="E233" s="13"/>
    </row>
    <row r="234" spans="1:5">
      <c r="A234" s="11">
        <v>2023</v>
      </c>
      <c r="B234" s="11" t="s">
        <v>13</v>
      </c>
      <c r="C234" s="11" t="s">
        <v>143</v>
      </c>
      <c r="D234" s="12">
        <v>79298</v>
      </c>
      <c r="E234" s="13"/>
    </row>
    <row r="235" spans="1:5">
      <c r="A235" s="11">
        <v>2024</v>
      </c>
      <c r="B235" s="11" t="s">
        <v>13</v>
      </c>
      <c r="C235" s="11" t="s">
        <v>143</v>
      </c>
      <c r="D235" s="12">
        <v>67148</v>
      </c>
      <c r="E235" s="13"/>
    </row>
    <row r="236" spans="1:5">
      <c r="A236" s="11">
        <v>2019</v>
      </c>
      <c r="B236" s="11" t="s">
        <v>14</v>
      </c>
      <c r="C236" s="11" t="s">
        <v>143</v>
      </c>
      <c r="D236" s="12">
        <f>D212+D218+D224+D230</f>
        <v>426121</v>
      </c>
      <c r="E236" s="13"/>
    </row>
    <row r="237" spans="1:5">
      <c r="A237" s="11">
        <v>2020</v>
      </c>
      <c r="B237" s="11" t="s">
        <v>14</v>
      </c>
      <c r="C237" s="11" t="s">
        <v>143</v>
      </c>
      <c r="D237" s="12">
        <f t="shared" ref="D237:D241" si="4">D213+D219+D225+D231</f>
        <v>182649</v>
      </c>
      <c r="E237" s="13"/>
    </row>
    <row r="238" spans="1:5">
      <c r="A238" s="11">
        <v>2021</v>
      </c>
      <c r="B238" s="11" t="s">
        <v>14</v>
      </c>
      <c r="C238" s="11" t="s">
        <v>143</v>
      </c>
      <c r="D238" s="12">
        <f t="shared" si="4"/>
        <v>180275</v>
      </c>
      <c r="E238" s="13"/>
    </row>
    <row r="239" spans="1:5">
      <c r="A239" s="11">
        <v>2022</v>
      </c>
      <c r="B239" s="11" t="s">
        <v>14</v>
      </c>
      <c r="C239" s="11" t="s">
        <v>143</v>
      </c>
      <c r="D239" s="12">
        <f t="shared" si="4"/>
        <v>347454</v>
      </c>
      <c r="E239" s="13"/>
    </row>
    <row r="240" spans="1:5">
      <c r="A240" s="11">
        <v>2023</v>
      </c>
      <c r="B240" s="11" t="s">
        <v>14</v>
      </c>
      <c r="C240" s="11" t="s">
        <v>143</v>
      </c>
      <c r="D240" s="12">
        <f t="shared" si="4"/>
        <v>420667</v>
      </c>
      <c r="E240" s="13"/>
    </row>
    <row r="241" spans="1:5">
      <c r="A241" s="11">
        <v>2024</v>
      </c>
      <c r="B241" s="11" t="s">
        <v>14</v>
      </c>
      <c r="C241" s="11" t="s">
        <v>143</v>
      </c>
      <c r="D241" s="12">
        <f t="shared" si="4"/>
        <v>404516</v>
      </c>
      <c r="E241" s="13"/>
    </row>
    <row r="242" spans="1:5">
      <c r="A242" s="11">
        <v>2019</v>
      </c>
      <c r="B242" s="11" t="s">
        <v>15</v>
      </c>
      <c r="C242" s="11" t="s">
        <v>143</v>
      </c>
      <c r="D242" s="12">
        <v>13343780</v>
      </c>
      <c r="E242" s="13"/>
    </row>
    <row r="243" spans="1:5">
      <c r="A243" s="11">
        <v>2020</v>
      </c>
      <c r="B243" s="11" t="s">
        <v>15</v>
      </c>
      <c r="C243" s="11" t="s">
        <v>143</v>
      </c>
      <c r="D243" s="12">
        <v>4011723</v>
      </c>
      <c r="E243" s="13"/>
    </row>
    <row r="244" spans="1:5">
      <c r="A244" s="11">
        <v>2021</v>
      </c>
      <c r="B244" s="11" t="s">
        <v>15</v>
      </c>
      <c r="C244" s="11" t="s">
        <v>143</v>
      </c>
      <c r="D244" s="12">
        <v>3968637</v>
      </c>
      <c r="E244" s="13"/>
    </row>
    <row r="245" spans="1:5">
      <c r="A245" s="11">
        <v>2022</v>
      </c>
      <c r="B245" s="11" t="s">
        <v>15</v>
      </c>
      <c r="C245" s="11" t="s">
        <v>143</v>
      </c>
      <c r="D245" s="12">
        <v>10090512</v>
      </c>
      <c r="E245" s="13"/>
    </row>
    <row r="246" spans="1:5">
      <c r="A246" s="11">
        <v>2023</v>
      </c>
      <c r="B246" s="11" t="s">
        <v>15</v>
      </c>
      <c r="C246" s="11" t="s">
        <v>143</v>
      </c>
      <c r="D246" s="12">
        <v>12231925</v>
      </c>
      <c r="E246" s="13"/>
    </row>
    <row r="247" spans="1:5">
      <c r="A247" s="11">
        <v>2024</v>
      </c>
      <c r="B247" s="11" t="s">
        <v>15</v>
      </c>
      <c r="C247" s="11" t="s">
        <v>143</v>
      </c>
      <c r="D247" s="12">
        <v>13246318</v>
      </c>
      <c r="E247" s="13"/>
    </row>
    <row r="248" spans="1:5">
      <c r="A248" s="11">
        <v>2019</v>
      </c>
      <c r="B248" s="11" t="s">
        <v>16</v>
      </c>
      <c r="C248" s="11" t="s">
        <v>143</v>
      </c>
      <c r="D248" s="12">
        <v>20899137</v>
      </c>
      <c r="E248" s="13"/>
    </row>
    <row r="249" spans="1:5">
      <c r="A249" s="11">
        <v>2020</v>
      </c>
      <c r="B249" s="11" t="s">
        <v>16</v>
      </c>
      <c r="C249" s="11" t="s">
        <v>143</v>
      </c>
      <c r="D249" s="12">
        <v>7051228</v>
      </c>
      <c r="E249" s="13"/>
    </row>
    <row r="250" spans="1:5">
      <c r="A250" s="11">
        <v>2021</v>
      </c>
      <c r="B250" s="11" t="s">
        <v>16</v>
      </c>
      <c r="C250" s="11" t="s">
        <v>143</v>
      </c>
      <c r="D250" s="12">
        <v>6845145</v>
      </c>
      <c r="E250" s="13"/>
    </row>
    <row r="251" spans="1:5">
      <c r="A251" s="11">
        <v>2022</v>
      </c>
      <c r="B251" s="11" t="s">
        <v>16</v>
      </c>
      <c r="C251" s="11" t="s">
        <v>143</v>
      </c>
      <c r="D251" s="12">
        <v>16200987</v>
      </c>
      <c r="E251" s="13"/>
    </row>
    <row r="252" spans="1:5">
      <c r="A252" s="11">
        <v>2023</v>
      </c>
      <c r="B252" s="11" t="s">
        <v>16</v>
      </c>
      <c r="C252" s="11" t="s">
        <v>143</v>
      </c>
      <c r="D252" s="12">
        <v>19545820</v>
      </c>
      <c r="E252" s="13"/>
    </row>
    <row r="253" spans="1:5">
      <c r="A253" s="11">
        <v>2024</v>
      </c>
      <c r="B253" s="11" t="s">
        <v>16</v>
      </c>
      <c r="C253" s="11" t="s">
        <v>143</v>
      </c>
      <c r="D253" s="12">
        <v>20786006</v>
      </c>
      <c r="E253" s="13"/>
    </row>
    <row r="254" spans="1:5">
      <c r="A254" s="11">
        <v>2019</v>
      </c>
      <c r="B254" s="11" t="s">
        <v>2</v>
      </c>
      <c r="C254" s="11" t="s">
        <v>144</v>
      </c>
      <c r="D254" s="12">
        <f>D170+D212</f>
        <v>558567</v>
      </c>
      <c r="E254" s="13"/>
    </row>
    <row r="255" spans="1:5">
      <c r="A255" s="11">
        <v>2020</v>
      </c>
      <c r="B255" s="11" t="s">
        <v>2</v>
      </c>
      <c r="C255" s="11" t="s">
        <v>144</v>
      </c>
      <c r="D255" s="12">
        <f t="shared" ref="D255:D295" si="5">D171+D213</f>
        <v>284031</v>
      </c>
      <c r="E255" s="13"/>
    </row>
    <row r="256" spans="1:5">
      <c r="A256" s="11">
        <v>2021</v>
      </c>
      <c r="B256" s="11" t="s">
        <v>2</v>
      </c>
      <c r="C256" s="11" t="s">
        <v>144</v>
      </c>
      <c r="D256" s="12">
        <f t="shared" si="5"/>
        <v>294821</v>
      </c>
      <c r="E256" s="13"/>
    </row>
    <row r="257" spans="1:5">
      <c r="A257" s="11">
        <v>2022</v>
      </c>
      <c r="B257" s="11" t="s">
        <v>2</v>
      </c>
      <c r="C257" s="11" t="s">
        <v>144</v>
      </c>
      <c r="D257" s="12">
        <f t="shared" si="5"/>
        <v>538751</v>
      </c>
      <c r="E257" s="13"/>
    </row>
    <row r="258" spans="1:5">
      <c r="A258" s="11">
        <v>2023</v>
      </c>
      <c r="B258" s="11" t="s">
        <v>2</v>
      </c>
      <c r="C258" s="11" t="s">
        <v>144</v>
      </c>
      <c r="D258" s="12">
        <f t="shared" si="5"/>
        <v>646797</v>
      </c>
      <c r="E258" s="13"/>
    </row>
    <row r="259" spans="1:5">
      <c r="A259" s="11">
        <v>2024</v>
      </c>
      <c r="B259" s="11" t="s">
        <v>2</v>
      </c>
      <c r="C259" s="11" t="s">
        <v>144</v>
      </c>
      <c r="D259" s="12">
        <f t="shared" si="5"/>
        <v>652502</v>
      </c>
      <c r="E259" s="13"/>
    </row>
    <row r="260" spans="1:5">
      <c r="A260" s="11">
        <v>2019</v>
      </c>
      <c r="B260" s="11" t="s">
        <v>11</v>
      </c>
      <c r="C260" s="11" t="s">
        <v>144</v>
      </c>
      <c r="D260" s="12">
        <f t="shared" si="5"/>
        <v>908664</v>
      </c>
      <c r="E260" s="13"/>
    </row>
    <row r="261" spans="1:5">
      <c r="A261" s="11">
        <v>2020</v>
      </c>
      <c r="B261" s="11" t="s">
        <v>11</v>
      </c>
      <c r="C261" s="11" t="s">
        <v>144</v>
      </c>
      <c r="D261" s="12">
        <f t="shared" si="5"/>
        <v>604859</v>
      </c>
      <c r="E261" s="13"/>
    </row>
    <row r="262" spans="1:5">
      <c r="A262" s="11">
        <v>2021</v>
      </c>
      <c r="B262" s="11" t="s">
        <v>11</v>
      </c>
      <c r="C262" s="11" t="s">
        <v>144</v>
      </c>
      <c r="D262" s="12">
        <f t="shared" si="5"/>
        <v>610956</v>
      </c>
      <c r="E262" s="13"/>
    </row>
    <row r="263" spans="1:5">
      <c r="A263" s="11">
        <v>2022</v>
      </c>
      <c r="B263" s="11" t="s">
        <v>11</v>
      </c>
      <c r="C263" s="11" t="s">
        <v>144</v>
      </c>
      <c r="D263" s="12">
        <f t="shared" si="5"/>
        <v>791408</v>
      </c>
      <c r="E263" s="13"/>
    </row>
    <row r="264" spans="1:5">
      <c r="A264" s="11">
        <v>2023</v>
      </c>
      <c r="B264" s="11" t="s">
        <v>11</v>
      </c>
      <c r="C264" s="11" t="s">
        <v>144</v>
      </c>
      <c r="D264" s="12">
        <f t="shared" si="5"/>
        <v>843893</v>
      </c>
      <c r="E264" s="13"/>
    </row>
    <row r="265" spans="1:5">
      <c r="A265" s="11">
        <v>2024</v>
      </c>
      <c r="B265" s="11" t="s">
        <v>11</v>
      </c>
      <c r="C265" s="11" t="s">
        <v>144</v>
      </c>
      <c r="D265" s="12">
        <f t="shared" si="5"/>
        <v>836274</v>
      </c>
      <c r="E265" s="13"/>
    </row>
    <row r="266" spans="1:5">
      <c r="A266" s="11">
        <v>2019</v>
      </c>
      <c r="B266" s="11" t="s">
        <v>12</v>
      </c>
      <c r="C266" s="11" t="s">
        <v>144</v>
      </c>
      <c r="D266" s="12">
        <f t="shared" si="5"/>
        <v>167305</v>
      </c>
      <c r="E266" s="13"/>
    </row>
    <row r="267" spans="1:5">
      <c r="A267" s="11">
        <v>2020</v>
      </c>
      <c r="B267" s="11" t="s">
        <v>12</v>
      </c>
      <c r="C267" s="11" t="s">
        <v>144</v>
      </c>
      <c r="D267" s="12">
        <f t="shared" si="5"/>
        <v>113080</v>
      </c>
      <c r="E267" s="13"/>
    </row>
    <row r="268" spans="1:5">
      <c r="A268" s="11">
        <v>2021</v>
      </c>
      <c r="B268" s="11" t="s">
        <v>12</v>
      </c>
      <c r="C268" s="11" t="s">
        <v>144</v>
      </c>
      <c r="D268" s="12">
        <f t="shared" si="5"/>
        <v>115539</v>
      </c>
      <c r="E268" s="13"/>
    </row>
    <row r="269" spans="1:5">
      <c r="A269" s="11">
        <v>2022</v>
      </c>
      <c r="B269" s="11" t="s">
        <v>12</v>
      </c>
      <c r="C269" s="11" t="s">
        <v>144</v>
      </c>
      <c r="D269" s="12">
        <f t="shared" si="5"/>
        <v>153261</v>
      </c>
      <c r="E269" s="13"/>
    </row>
    <row r="270" spans="1:5">
      <c r="A270" s="11">
        <v>2023</v>
      </c>
      <c r="B270" s="11" t="s">
        <v>12</v>
      </c>
      <c r="C270" s="11" t="s">
        <v>144</v>
      </c>
      <c r="D270" s="12">
        <f t="shared" si="5"/>
        <v>168326</v>
      </c>
      <c r="E270" s="13"/>
    </row>
    <row r="271" spans="1:5">
      <c r="A271" s="11">
        <v>2024</v>
      </c>
      <c r="B271" s="11" t="s">
        <v>12</v>
      </c>
      <c r="C271" s="11" t="s">
        <v>144</v>
      </c>
      <c r="D271" s="12">
        <f t="shared" si="5"/>
        <v>158184</v>
      </c>
      <c r="E271" s="13"/>
    </row>
    <row r="272" spans="1:5">
      <c r="A272" s="11">
        <v>2019</v>
      </c>
      <c r="B272" s="11" t="s">
        <v>13</v>
      </c>
      <c r="C272" s="11" t="s">
        <v>144</v>
      </c>
      <c r="D272" s="12">
        <f t="shared" si="5"/>
        <v>303000</v>
      </c>
      <c r="E272" s="13"/>
    </row>
    <row r="273" spans="1:5">
      <c r="A273" s="11">
        <v>2020</v>
      </c>
      <c r="B273" s="11" t="s">
        <v>13</v>
      </c>
      <c r="C273" s="11" t="s">
        <v>144</v>
      </c>
      <c r="D273" s="12">
        <f t="shared" si="5"/>
        <v>195219</v>
      </c>
      <c r="E273" s="13"/>
    </row>
    <row r="274" spans="1:5">
      <c r="A274" s="11">
        <v>2021</v>
      </c>
      <c r="B274" s="11" t="s">
        <v>13</v>
      </c>
      <c r="C274" s="11" t="s">
        <v>144</v>
      </c>
      <c r="D274" s="12">
        <f t="shared" si="5"/>
        <v>193584</v>
      </c>
      <c r="E274" s="13"/>
    </row>
    <row r="275" spans="1:5">
      <c r="A275" s="11">
        <v>2022</v>
      </c>
      <c r="B275" s="11" t="s">
        <v>13</v>
      </c>
      <c r="C275" s="11" t="s">
        <v>144</v>
      </c>
      <c r="D275" s="12">
        <f t="shared" si="5"/>
        <v>283774</v>
      </c>
      <c r="E275" s="13"/>
    </row>
    <row r="276" spans="1:5">
      <c r="A276" s="11">
        <v>2023</v>
      </c>
      <c r="B276" s="11" t="s">
        <v>13</v>
      </c>
      <c r="C276" s="11" t="s">
        <v>144</v>
      </c>
      <c r="D276" s="12">
        <f t="shared" si="5"/>
        <v>316036</v>
      </c>
      <c r="E276" s="13"/>
    </row>
    <row r="277" spans="1:5">
      <c r="A277" s="11">
        <v>2024</v>
      </c>
      <c r="B277" s="11" t="s">
        <v>13</v>
      </c>
      <c r="C277" s="11" t="s">
        <v>144</v>
      </c>
      <c r="D277" s="12">
        <f t="shared" si="5"/>
        <v>289852</v>
      </c>
      <c r="E277" s="13"/>
    </row>
    <row r="278" spans="1:5">
      <c r="A278" s="11">
        <v>2019</v>
      </c>
      <c r="B278" s="11" t="s">
        <v>14</v>
      </c>
      <c r="C278" s="11" t="s">
        <v>144</v>
      </c>
      <c r="D278" s="12">
        <f t="shared" si="5"/>
        <v>1937536</v>
      </c>
      <c r="E278" s="13"/>
    </row>
    <row r="279" spans="1:5">
      <c r="A279" s="11">
        <v>2020</v>
      </c>
      <c r="B279" s="11" t="s">
        <v>14</v>
      </c>
      <c r="C279" s="11" t="s">
        <v>144</v>
      </c>
      <c r="D279" s="12">
        <f t="shared" si="5"/>
        <v>1197189</v>
      </c>
      <c r="E279" s="13"/>
    </row>
    <row r="280" spans="1:5">
      <c r="A280" s="11">
        <v>2021</v>
      </c>
      <c r="B280" s="11" t="s">
        <v>14</v>
      </c>
      <c r="C280" s="11" t="s">
        <v>144</v>
      </c>
      <c r="D280" s="12">
        <f t="shared" si="5"/>
        <v>1214900</v>
      </c>
      <c r="E280" s="13"/>
    </row>
    <row r="281" spans="1:5">
      <c r="A281" s="11">
        <v>2022</v>
      </c>
      <c r="B281" s="11" t="s">
        <v>14</v>
      </c>
      <c r="C281" s="11" t="s">
        <v>144</v>
      </c>
      <c r="D281" s="12">
        <f t="shared" si="5"/>
        <v>1767194</v>
      </c>
      <c r="E281" s="13"/>
    </row>
    <row r="282" spans="1:5">
      <c r="A282" s="11">
        <v>2023</v>
      </c>
      <c r="B282" s="11" t="s">
        <v>14</v>
      </c>
      <c r="C282" s="11" t="s">
        <v>144</v>
      </c>
      <c r="D282" s="12">
        <f t="shared" si="5"/>
        <v>1975052</v>
      </c>
      <c r="E282" s="13"/>
    </row>
    <row r="283" spans="1:5">
      <c r="A283" s="11">
        <v>2024</v>
      </c>
      <c r="B283" s="11" t="s">
        <v>14</v>
      </c>
      <c r="C283" s="11" t="s">
        <v>144</v>
      </c>
      <c r="D283" s="12">
        <f t="shared" si="5"/>
        <v>1936812</v>
      </c>
      <c r="E283" s="13"/>
    </row>
    <row r="284" spans="1:5">
      <c r="A284" s="11">
        <v>2019</v>
      </c>
      <c r="B284" s="11" t="s">
        <v>15</v>
      </c>
      <c r="C284" s="11" t="s">
        <v>144</v>
      </c>
      <c r="D284" s="12">
        <f t="shared" si="5"/>
        <v>44473396</v>
      </c>
      <c r="E284" s="13"/>
    </row>
    <row r="285" spans="1:5">
      <c r="A285" s="11">
        <v>2020</v>
      </c>
      <c r="B285" s="11" t="s">
        <v>15</v>
      </c>
      <c r="C285" s="11" t="s">
        <v>144</v>
      </c>
      <c r="D285" s="12">
        <f t="shared" si="5"/>
        <v>24599831</v>
      </c>
      <c r="E285" s="13"/>
    </row>
    <row r="286" spans="1:5">
      <c r="A286" s="11">
        <v>2021</v>
      </c>
      <c r="B286" s="11" t="s">
        <v>15</v>
      </c>
      <c r="C286" s="11" t="s">
        <v>144</v>
      </c>
      <c r="D286" s="12">
        <f t="shared" si="5"/>
        <v>25046057</v>
      </c>
      <c r="E286" s="13"/>
    </row>
    <row r="287" spans="1:5">
      <c r="A287" s="11">
        <v>2022</v>
      </c>
      <c r="B287" s="11" t="s">
        <v>15</v>
      </c>
      <c r="C287" s="11" t="s">
        <v>144</v>
      </c>
      <c r="D287" s="12">
        <f t="shared" si="5"/>
        <v>40481456</v>
      </c>
      <c r="E287" s="13"/>
    </row>
    <row r="288" spans="1:5">
      <c r="A288" s="11">
        <v>2023</v>
      </c>
      <c r="B288" s="11" t="s">
        <v>15</v>
      </c>
      <c r="C288" s="11" t="s">
        <v>144</v>
      </c>
      <c r="D288" s="12">
        <f t="shared" si="5"/>
        <v>44480069</v>
      </c>
      <c r="E288" s="13"/>
    </row>
    <row r="289" spans="1:5">
      <c r="A289" s="11">
        <v>2024</v>
      </c>
      <c r="B289" s="11" t="s">
        <v>15</v>
      </c>
      <c r="C289" s="11" t="s">
        <v>144</v>
      </c>
      <c r="D289" s="12">
        <f t="shared" si="5"/>
        <v>46407728</v>
      </c>
      <c r="E289" s="13"/>
    </row>
    <row r="290" spans="1:5">
      <c r="A290" s="11">
        <v>2019</v>
      </c>
      <c r="B290" s="11" t="s">
        <v>16</v>
      </c>
      <c r="C290" s="11" t="s">
        <v>144</v>
      </c>
      <c r="D290" s="12">
        <f t="shared" si="5"/>
        <v>100911480</v>
      </c>
      <c r="E290" s="13"/>
    </row>
    <row r="291" spans="1:5">
      <c r="A291" s="11">
        <v>2020</v>
      </c>
      <c r="B291" s="11" t="s">
        <v>16</v>
      </c>
      <c r="C291" s="11" t="s">
        <v>144</v>
      </c>
      <c r="D291" s="12">
        <f t="shared" si="5"/>
        <v>59962427</v>
      </c>
      <c r="E291" s="13"/>
    </row>
    <row r="292" spans="1:5">
      <c r="A292" s="11">
        <v>2021</v>
      </c>
      <c r="B292" s="11" t="s">
        <v>16</v>
      </c>
      <c r="C292" s="11" t="s">
        <v>144</v>
      </c>
      <c r="D292" s="12">
        <f t="shared" si="5"/>
        <v>60969813</v>
      </c>
      <c r="E292" s="13"/>
    </row>
    <row r="293" spans="1:5">
      <c r="A293" s="11">
        <v>2022</v>
      </c>
      <c r="B293" s="11" t="s">
        <v>16</v>
      </c>
      <c r="C293" s="11" t="s">
        <v>144</v>
      </c>
      <c r="D293" s="12">
        <f t="shared" si="5"/>
        <v>92267961</v>
      </c>
      <c r="E293" s="13"/>
    </row>
    <row r="294" spans="1:5">
      <c r="A294" s="11">
        <v>2023</v>
      </c>
      <c r="B294" s="11" t="s">
        <v>16</v>
      </c>
      <c r="C294" s="11" t="s">
        <v>144</v>
      </c>
      <c r="D294" s="12">
        <f t="shared" si="5"/>
        <v>100256339</v>
      </c>
      <c r="E294" s="13"/>
    </row>
    <row r="295" spans="1:5">
      <c r="A295" s="11">
        <v>2024</v>
      </c>
      <c r="B295" s="11" t="s">
        <v>16</v>
      </c>
      <c r="C295" s="11" t="s">
        <v>144</v>
      </c>
      <c r="D295" s="12">
        <f t="shared" si="5"/>
        <v>102748512</v>
      </c>
      <c r="E295" s="13"/>
    </row>
    <row r="296" spans="1:5">
      <c r="A296" s="11">
        <v>2019</v>
      </c>
      <c r="B296" s="11" t="s">
        <v>2</v>
      </c>
      <c r="C296" s="11" t="s">
        <v>146</v>
      </c>
      <c r="D296" s="12"/>
      <c r="E296" s="23">
        <v>-0.25981122170199988</v>
      </c>
    </row>
    <row r="297" spans="1:5">
      <c r="A297" s="11">
        <v>2020</v>
      </c>
      <c r="B297" s="11" t="s">
        <v>2</v>
      </c>
      <c r="C297" s="11" t="s">
        <v>146</v>
      </c>
      <c r="D297" s="12"/>
      <c r="E297" s="23">
        <v>-49.150057199941998</v>
      </c>
    </row>
    <row r="298" spans="1:5">
      <c r="A298" s="11">
        <v>2021</v>
      </c>
      <c r="B298" s="11" t="s">
        <v>2</v>
      </c>
      <c r="C298" s="11" t="s">
        <v>146</v>
      </c>
      <c r="D298" s="12"/>
      <c r="E298" s="23">
        <v>3.7988811080480689</v>
      </c>
    </row>
    <row r="299" spans="1:5">
      <c r="A299" s="11">
        <v>2022</v>
      </c>
      <c r="B299" s="11" t="s">
        <v>2</v>
      </c>
      <c r="C299" s="11" t="s">
        <v>146</v>
      </c>
      <c r="D299" s="12"/>
      <c r="E299" s="23">
        <v>82.738339534836399</v>
      </c>
    </row>
    <row r="300" spans="1:5">
      <c r="A300" s="11">
        <v>2023</v>
      </c>
      <c r="B300" s="11" t="s">
        <v>2</v>
      </c>
      <c r="C300" s="11" t="s">
        <v>146</v>
      </c>
      <c r="D300" s="12"/>
      <c r="E300" s="23">
        <v>20.054904770478377</v>
      </c>
    </row>
    <row r="301" spans="1:5">
      <c r="A301" s="11">
        <v>2024</v>
      </c>
      <c r="B301" s="11" t="s">
        <v>2</v>
      </c>
      <c r="C301" s="11" t="s">
        <v>146</v>
      </c>
      <c r="D301" s="12"/>
      <c r="E301" s="23">
        <v>0.8820387231233292</v>
      </c>
    </row>
    <row r="302" spans="1:5">
      <c r="A302" s="11">
        <v>2019</v>
      </c>
      <c r="B302" s="11" t="s">
        <v>11</v>
      </c>
      <c r="C302" s="11" t="s">
        <v>146</v>
      </c>
      <c r="D302" s="12"/>
      <c r="E302" s="23">
        <v>2.1567657507757243</v>
      </c>
    </row>
    <row r="303" spans="1:5">
      <c r="A303" s="11">
        <v>2020</v>
      </c>
      <c r="B303" s="11" t="s">
        <v>11</v>
      </c>
      <c r="C303" s="11" t="s">
        <v>146</v>
      </c>
      <c r="D303" s="12"/>
      <c r="E303" s="23">
        <v>-33.434250724140057</v>
      </c>
    </row>
    <row r="304" spans="1:5">
      <c r="A304" s="11">
        <v>2021</v>
      </c>
      <c r="B304" s="11" t="s">
        <v>11</v>
      </c>
      <c r="C304" s="11" t="s">
        <v>146</v>
      </c>
      <c r="D304" s="12"/>
      <c r="E304" s="23">
        <v>1.0080035181753155</v>
      </c>
    </row>
    <row r="305" spans="1:5">
      <c r="A305" s="11">
        <v>2022</v>
      </c>
      <c r="B305" s="11" t="s">
        <v>11</v>
      </c>
      <c r="C305" s="11" t="s">
        <v>146</v>
      </c>
      <c r="D305" s="12"/>
      <c r="E305" s="23">
        <v>29.536005866216229</v>
      </c>
    </row>
    <row r="306" spans="1:5">
      <c r="A306" s="11">
        <v>2023</v>
      </c>
      <c r="B306" s="11" t="s">
        <v>11</v>
      </c>
      <c r="C306" s="11" t="s">
        <v>146</v>
      </c>
      <c r="D306" s="12"/>
      <c r="E306" s="23">
        <v>6.6318510806057107</v>
      </c>
    </row>
    <row r="307" spans="1:5">
      <c r="A307" s="11">
        <v>2024</v>
      </c>
      <c r="B307" s="11" t="s">
        <v>11</v>
      </c>
      <c r="C307" s="11" t="s">
        <v>146</v>
      </c>
      <c r="D307" s="12"/>
      <c r="E307" s="23">
        <v>-0.90283957800337244</v>
      </c>
    </row>
    <row r="308" spans="1:5">
      <c r="A308" s="11">
        <v>2019</v>
      </c>
      <c r="B308" s="11" t="s">
        <v>12</v>
      </c>
      <c r="C308" s="11" t="s">
        <v>146</v>
      </c>
      <c r="D308" s="12"/>
      <c r="E308" s="23">
        <v>3.6233006100771181</v>
      </c>
    </row>
    <row r="309" spans="1:5">
      <c r="A309" s="11">
        <v>2020</v>
      </c>
      <c r="B309" s="11" t="s">
        <v>12</v>
      </c>
      <c r="C309" s="11" t="s">
        <v>146</v>
      </c>
      <c r="D309" s="12"/>
      <c r="E309" s="23">
        <v>-32.410866381757863</v>
      </c>
    </row>
    <row r="310" spans="1:5">
      <c r="A310" s="11">
        <v>2021</v>
      </c>
      <c r="B310" s="11" t="s">
        <v>12</v>
      </c>
      <c r="C310" s="11" t="s">
        <v>146</v>
      </c>
      <c r="D310" s="12"/>
      <c r="E310" s="23">
        <v>2.1745666784577233</v>
      </c>
    </row>
    <row r="311" spans="1:5">
      <c r="A311" s="11">
        <v>2022</v>
      </c>
      <c r="B311" s="11" t="s">
        <v>12</v>
      </c>
      <c r="C311" s="11" t="s">
        <v>146</v>
      </c>
      <c r="D311" s="12"/>
      <c r="E311" s="23">
        <v>32.648716017967949</v>
      </c>
    </row>
    <row r="312" spans="1:5">
      <c r="A312" s="11">
        <v>2023</v>
      </c>
      <c r="B312" s="11" t="s">
        <v>12</v>
      </c>
      <c r="C312" s="11" t="s">
        <v>146</v>
      </c>
      <c r="D312" s="12"/>
      <c r="E312" s="23">
        <v>9.8296370244223894</v>
      </c>
    </row>
    <row r="313" spans="1:5">
      <c r="A313" s="11">
        <v>2024</v>
      </c>
      <c r="B313" s="11" t="s">
        <v>12</v>
      </c>
      <c r="C313" s="11" t="s">
        <v>146</v>
      </c>
      <c r="D313" s="12"/>
      <c r="E313" s="23">
        <v>-6.0252129795753477</v>
      </c>
    </row>
    <row r="314" spans="1:5">
      <c r="A314" s="11">
        <v>2019</v>
      </c>
      <c r="B314" s="11" t="s">
        <v>13</v>
      </c>
      <c r="C314" s="11" t="s">
        <v>146</v>
      </c>
      <c r="D314" s="12"/>
      <c r="E314" s="23">
        <v>2.3953067128064998</v>
      </c>
    </row>
    <row r="315" spans="1:5">
      <c r="A315" s="11">
        <v>2020</v>
      </c>
      <c r="B315" s="11" t="s">
        <v>13</v>
      </c>
      <c r="C315" s="11" t="s">
        <v>146</v>
      </c>
      <c r="D315" s="12"/>
      <c r="E315" s="23">
        <v>-35.571287128712868</v>
      </c>
    </row>
    <row r="316" spans="1:5">
      <c r="A316" s="11">
        <v>2021</v>
      </c>
      <c r="B316" s="11" t="s">
        <v>13</v>
      </c>
      <c r="C316" s="11" t="s">
        <v>146</v>
      </c>
      <c r="D316" s="12"/>
      <c r="E316" s="23">
        <v>-0.83752093802345051</v>
      </c>
    </row>
    <row r="317" spans="1:5">
      <c r="A317" s="11">
        <v>2022</v>
      </c>
      <c r="B317" s="11" t="s">
        <v>13</v>
      </c>
      <c r="C317" s="11" t="s">
        <v>146</v>
      </c>
      <c r="D317" s="12"/>
      <c r="E317" s="23">
        <v>46.589594181337304</v>
      </c>
    </row>
    <row r="318" spans="1:5">
      <c r="A318" s="11">
        <v>2023</v>
      </c>
      <c r="B318" s="11" t="s">
        <v>13</v>
      </c>
      <c r="C318" s="11" t="s">
        <v>146</v>
      </c>
      <c r="D318" s="12"/>
      <c r="E318" s="23">
        <v>11.368906242291409</v>
      </c>
    </row>
    <row r="319" spans="1:5">
      <c r="A319" s="11">
        <v>2024</v>
      </c>
      <c r="B319" s="11" t="s">
        <v>13</v>
      </c>
      <c r="C319" s="11" t="s">
        <v>146</v>
      </c>
      <c r="D319" s="12"/>
      <c r="E319" s="23">
        <v>-8.2851320735612397</v>
      </c>
    </row>
    <row r="320" spans="1:5">
      <c r="A320" s="11">
        <v>2019</v>
      </c>
      <c r="B320" s="11" t="s">
        <v>14</v>
      </c>
      <c r="C320" s="11" t="s">
        <v>146</v>
      </c>
      <c r="D320" s="12"/>
      <c r="E320" s="23">
        <v>1.6082384264467064</v>
      </c>
    </row>
    <row r="321" spans="1:5">
      <c r="A321" s="11">
        <v>2020</v>
      </c>
      <c r="B321" s="11" t="s">
        <v>14</v>
      </c>
      <c r="C321" s="11" t="s">
        <v>146</v>
      </c>
      <c r="D321" s="12"/>
      <c r="E321" s="23">
        <v>-38.210748084164628</v>
      </c>
    </row>
    <row r="322" spans="1:5">
      <c r="A322" s="11">
        <v>2021</v>
      </c>
      <c r="B322" s="11" t="s">
        <v>14</v>
      </c>
      <c r="C322" s="11" t="s">
        <v>146</v>
      </c>
      <c r="D322" s="12"/>
      <c r="E322" s="23">
        <v>1.4793821192810919</v>
      </c>
    </row>
    <row r="323" spans="1:5">
      <c r="A323" s="11">
        <v>2022</v>
      </c>
      <c r="B323" s="11" t="s">
        <v>14</v>
      </c>
      <c r="C323" s="11" t="s">
        <v>146</v>
      </c>
      <c r="D323" s="12"/>
      <c r="E323" s="23">
        <v>45.460037863198608</v>
      </c>
    </row>
    <row r="324" spans="1:5">
      <c r="A324" s="11">
        <v>2023</v>
      </c>
      <c r="B324" s="11" t="s">
        <v>14</v>
      </c>
      <c r="C324" s="11" t="s">
        <v>146</v>
      </c>
      <c r="D324" s="12"/>
      <c r="E324" s="23">
        <v>11.762036312934509</v>
      </c>
    </row>
    <row r="325" spans="1:5">
      <c r="A325" s="11">
        <v>2024</v>
      </c>
      <c r="B325" s="11" t="s">
        <v>14</v>
      </c>
      <c r="C325" s="11" t="s">
        <v>146</v>
      </c>
      <c r="D325" s="12"/>
      <c r="E325" s="13">
        <v>-1.9E-2</v>
      </c>
    </row>
    <row r="326" spans="1:5">
      <c r="A326" s="11">
        <v>2019</v>
      </c>
      <c r="B326" s="11" t="s">
        <v>15</v>
      </c>
      <c r="C326" s="11" t="s">
        <v>146</v>
      </c>
      <c r="D326" s="12"/>
      <c r="E326" s="23">
        <v>3.793571913358984</v>
      </c>
    </row>
    <row r="327" spans="1:5">
      <c r="A327" s="11">
        <v>2020</v>
      </c>
      <c r="B327" s="11" t="s">
        <v>15</v>
      </c>
      <c r="C327" s="11" t="s">
        <v>146</v>
      </c>
      <c r="D327" s="12"/>
      <c r="E327" s="23">
        <v>-44.686412074310674</v>
      </c>
    </row>
    <row r="328" spans="1:5">
      <c r="A328" s="11">
        <v>2021</v>
      </c>
      <c r="B328" s="11" t="s">
        <v>15</v>
      </c>
      <c r="C328" s="11" t="s">
        <v>146</v>
      </c>
      <c r="D328" s="12"/>
      <c r="E328" s="23">
        <v>1.8139392908837371</v>
      </c>
    </row>
    <row r="329" spans="1:5">
      <c r="A329" s="11">
        <v>2022</v>
      </c>
      <c r="B329" s="11" t="s">
        <v>15</v>
      </c>
      <c r="C329" s="11" t="s">
        <v>146</v>
      </c>
      <c r="D329" s="12"/>
      <c r="E329" s="23">
        <v>61.62805985788502</v>
      </c>
    </row>
    <row r="330" spans="1:5">
      <c r="A330" s="11">
        <v>2023</v>
      </c>
      <c r="B330" s="11" t="s">
        <v>15</v>
      </c>
      <c r="C330" s="11" t="s">
        <v>146</v>
      </c>
      <c r="D330" s="12"/>
      <c r="E330" s="23">
        <v>9.8776412587531439</v>
      </c>
    </row>
    <row r="331" spans="1:5">
      <c r="A331" s="11">
        <v>2024</v>
      </c>
      <c r="B331" s="11" t="s">
        <v>15</v>
      </c>
      <c r="C331" s="11" t="s">
        <v>146</v>
      </c>
      <c r="D331" s="12"/>
      <c r="E331" s="23">
        <v>4.3337590146274279</v>
      </c>
    </row>
    <row r="332" spans="1:5">
      <c r="A332" s="11">
        <v>2019</v>
      </c>
      <c r="B332" s="11" t="s">
        <v>16</v>
      </c>
      <c r="C332" s="11" t="s">
        <v>146</v>
      </c>
      <c r="D332" s="12"/>
      <c r="E332" s="23">
        <v>2.2404856699360876</v>
      </c>
    </row>
    <row r="333" spans="1:5">
      <c r="A333" s="11">
        <v>2020</v>
      </c>
      <c r="B333" s="11" t="s">
        <v>16</v>
      </c>
      <c r="C333" s="11" t="s">
        <v>146</v>
      </c>
      <c r="D333" s="12"/>
      <c r="E333" s="23">
        <v>-40.579181873063405</v>
      </c>
    </row>
    <row r="334" spans="1:5">
      <c r="A334" s="11">
        <v>2021</v>
      </c>
      <c r="B334" s="11" t="s">
        <v>16</v>
      </c>
      <c r="C334" s="11" t="s">
        <v>146</v>
      </c>
      <c r="D334" s="12"/>
      <c r="E334" s="23">
        <v>1.6800287286570237</v>
      </c>
    </row>
    <row r="335" spans="1:5">
      <c r="A335" s="11">
        <v>2022</v>
      </c>
      <c r="B335" s="11" t="s">
        <v>16</v>
      </c>
      <c r="C335" s="11" t="s">
        <v>146</v>
      </c>
      <c r="D335" s="12"/>
      <c r="E335" s="23">
        <v>51.333842864172794</v>
      </c>
    </row>
    <row r="336" spans="1:5">
      <c r="A336" s="11">
        <v>2023</v>
      </c>
      <c r="B336" s="11" t="s">
        <v>16</v>
      </c>
      <c r="C336" s="11" t="s">
        <v>146</v>
      </c>
      <c r="D336" s="12"/>
      <c r="E336" s="23">
        <v>8.6578026797405894</v>
      </c>
    </row>
    <row r="337" spans="1:5">
      <c r="A337" s="11">
        <v>2024</v>
      </c>
      <c r="B337" s="11" t="s">
        <v>16</v>
      </c>
      <c r="C337" s="11" t="s">
        <v>146</v>
      </c>
      <c r="D337" s="12"/>
      <c r="E337" s="23">
        <v>2.4858009227725741</v>
      </c>
    </row>
    <row r="338" spans="1:5">
      <c r="A338" s="11">
        <v>2019</v>
      </c>
      <c r="B338" s="11" t="s">
        <v>2</v>
      </c>
      <c r="C338" s="11" t="s">
        <v>147</v>
      </c>
      <c r="D338" s="12"/>
      <c r="E338" s="23">
        <v>40.799999999999997</v>
      </c>
    </row>
    <row r="339" spans="1:5">
      <c r="A339" s="11">
        <v>2020</v>
      </c>
      <c r="B339" s="11" t="s">
        <v>2</v>
      </c>
      <c r="C339" s="11" t="s">
        <v>147</v>
      </c>
      <c r="D339" s="12"/>
      <c r="E339" s="23">
        <v>25.926218546902753</v>
      </c>
    </row>
    <row r="340" spans="1:5">
      <c r="A340" s="11">
        <v>2021</v>
      </c>
      <c r="B340" s="11" t="s">
        <v>2</v>
      </c>
      <c r="C340" s="11" t="s">
        <v>147</v>
      </c>
      <c r="D340" s="12"/>
      <c r="E340" s="23">
        <v>24.2</v>
      </c>
    </row>
    <row r="341" spans="1:5">
      <c r="A341" s="11">
        <v>2022</v>
      </c>
      <c r="B341" s="11" t="s">
        <v>2</v>
      </c>
      <c r="C341" s="11" t="s">
        <v>147</v>
      </c>
      <c r="D341" s="12"/>
      <c r="E341" s="23">
        <v>37.6</v>
      </c>
    </row>
    <row r="342" spans="1:5">
      <c r="A342" s="11">
        <v>2023</v>
      </c>
      <c r="B342" s="11" t="s">
        <v>2</v>
      </c>
      <c r="C342" s="11" t="s">
        <v>147</v>
      </c>
      <c r="D342" s="12"/>
      <c r="E342" s="23">
        <v>39.799999999999997</v>
      </c>
    </row>
    <row r="343" spans="1:5">
      <c r="A343" s="11">
        <v>2024</v>
      </c>
      <c r="B343" s="11" t="s">
        <v>2</v>
      </c>
      <c r="C343" s="11" t="s">
        <v>147</v>
      </c>
      <c r="D343" s="12"/>
      <c r="E343" s="23">
        <v>38.982372244610829</v>
      </c>
    </row>
    <row r="344" spans="1:5">
      <c r="A344" s="11">
        <v>2019</v>
      </c>
      <c r="B344" s="11" t="s">
        <v>11</v>
      </c>
      <c r="C344" s="11" t="s">
        <v>147</v>
      </c>
      <c r="D344" s="12"/>
      <c r="E344" s="23">
        <v>37</v>
      </c>
    </row>
    <row r="345" spans="1:5">
      <c r="A345" s="11">
        <v>2020</v>
      </c>
      <c r="B345" s="11" t="s">
        <v>11</v>
      </c>
      <c r="C345" s="11" t="s">
        <v>147</v>
      </c>
      <c r="D345" s="12"/>
      <c r="E345" s="23">
        <v>25.557413600891859</v>
      </c>
    </row>
    <row r="346" spans="1:5">
      <c r="A346" s="11">
        <v>2021</v>
      </c>
      <c r="B346" s="11" t="s">
        <v>11</v>
      </c>
      <c r="C346" s="11" t="s">
        <v>147</v>
      </c>
      <c r="D346" s="12"/>
      <c r="E346" s="23">
        <v>25.2</v>
      </c>
    </row>
    <row r="347" spans="1:5">
      <c r="A347" s="11">
        <v>2022</v>
      </c>
      <c r="B347" s="11" t="s">
        <v>11</v>
      </c>
      <c r="C347" s="11" t="s">
        <v>147</v>
      </c>
      <c r="D347" s="12"/>
      <c r="E347" s="23">
        <v>32.200000000000003</v>
      </c>
    </row>
    <row r="348" spans="1:5">
      <c r="A348" s="11">
        <v>2023</v>
      </c>
      <c r="B348" s="11" t="s">
        <v>11</v>
      </c>
      <c r="C348" s="11" t="s">
        <v>147</v>
      </c>
      <c r="D348" s="12"/>
      <c r="E348" s="23">
        <v>34.700000000000003</v>
      </c>
    </row>
    <row r="349" spans="1:5">
      <c r="A349" s="11">
        <v>2024</v>
      </c>
      <c r="B349" s="11" t="s">
        <v>11</v>
      </c>
      <c r="C349" s="11" t="s">
        <v>147</v>
      </c>
      <c r="D349" s="12"/>
      <c r="E349" s="23">
        <v>34.787394371928251</v>
      </c>
    </row>
    <row r="350" spans="1:5">
      <c r="A350" s="11">
        <v>2019</v>
      </c>
      <c r="B350" s="11" t="s">
        <v>12</v>
      </c>
      <c r="C350" s="11" t="s">
        <v>147</v>
      </c>
      <c r="D350" s="12"/>
      <c r="E350" s="23">
        <v>33.299999999999997</v>
      </c>
    </row>
    <row r="351" spans="1:5">
      <c r="A351" s="11">
        <v>2020</v>
      </c>
      <c r="B351" s="11" t="s">
        <v>12</v>
      </c>
      <c r="C351" s="11" t="s">
        <v>147</v>
      </c>
      <c r="D351" s="12"/>
      <c r="E351" s="23">
        <v>24.231006753005857</v>
      </c>
    </row>
    <row r="352" spans="1:5">
      <c r="A352" s="11">
        <v>2021</v>
      </c>
      <c r="B352" s="11" t="s">
        <v>12</v>
      </c>
      <c r="C352" s="11" t="s">
        <v>147</v>
      </c>
      <c r="D352" s="12"/>
      <c r="E352" s="23">
        <v>24.8</v>
      </c>
    </row>
    <row r="353" spans="1:5">
      <c r="A353" s="11">
        <v>2022</v>
      </c>
      <c r="B353" s="11" t="s">
        <v>12</v>
      </c>
      <c r="C353" s="11" t="s">
        <v>147</v>
      </c>
      <c r="D353" s="12"/>
      <c r="E353" s="23">
        <v>31.8</v>
      </c>
    </row>
    <row r="354" spans="1:5">
      <c r="A354" s="11">
        <v>2023</v>
      </c>
      <c r="B354" s="11" t="s">
        <v>12</v>
      </c>
      <c r="C354" s="11" t="s">
        <v>147</v>
      </c>
      <c r="D354" s="12"/>
      <c r="E354" s="23">
        <v>35.6</v>
      </c>
    </row>
    <row r="355" spans="1:5">
      <c r="A355" s="11">
        <v>2024</v>
      </c>
      <c r="B355" s="11" t="s">
        <v>12</v>
      </c>
      <c r="C355" s="11" t="s">
        <v>147</v>
      </c>
      <c r="D355" s="12"/>
      <c r="E355" s="23">
        <v>33.96066754755914</v>
      </c>
    </row>
    <row r="356" spans="1:5">
      <c r="A356" s="11">
        <v>2019</v>
      </c>
      <c r="B356" s="11" t="s">
        <v>13</v>
      </c>
      <c r="C356" s="11" t="s">
        <v>147</v>
      </c>
      <c r="D356" s="12"/>
      <c r="E356" s="23">
        <v>34.1</v>
      </c>
    </row>
    <row r="357" spans="1:5">
      <c r="A357" s="11">
        <v>2020</v>
      </c>
      <c r="B357" s="11" t="s">
        <v>13</v>
      </c>
      <c r="C357" s="11" t="s">
        <v>147</v>
      </c>
      <c r="D357" s="12"/>
      <c r="E357" s="23">
        <v>23.520517599071695</v>
      </c>
    </row>
    <row r="358" spans="1:5">
      <c r="A358" s="11">
        <v>2021</v>
      </c>
      <c r="B358" s="11" t="s">
        <v>13</v>
      </c>
      <c r="C358" s="11" t="s">
        <v>147</v>
      </c>
      <c r="D358" s="12"/>
      <c r="E358" s="23">
        <v>22.2</v>
      </c>
    </row>
    <row r="359" spans="1:5">
      <c r="A359" s="11">
        <v>2022</v>
      </c>
      <c r="B359" s="11" t="s">
        <v>13</v>
      </c>
      <c r="C359" s="11" t="s">
        <v>147</v>
      </c>
      <c r="D359" s="12"/>
      <c r="E359" s="23">
        <v>31.3</v>
      </c>
    </row>
    <row r="360" spans="1:5">
      <c r="A360" s="11">
        <v>2023</v>
      </c>
      <c r="B360" s="11" t="s">
        <v>13</v>
      </c>
      <c r="C360" s="11" t="s">
        <v>147</v>
      </c>
      <c r="D360" s="12"/>
      <c r="E360" s="23">
        <v>34.799999999999997</v>
      </c>
    </row>
    <row r="361" spans="1:5">
      <c r="A361" s="11">
        <v>2024</v>
      </c>
      <c r="B361" s="11" t="s">
        <v>13</v>
      </c>
      <c r="C361" s="11" t="s">
        <v>147</v>
      </c>
      <c r="D361" s="12"/>
      <c r="E361" s="23">
        <v>32.360135624707631</v>
      </c>
    </row>
    <row r="362" spans="1:5">
      <c r="A362" s="11">
        <v>2019</v>
      </c>
      <c r="B362" s="11" t="s">
        <v>14</v>
      </c>
      <c r="C362" s="11" t="s">
        <v>147</v>
      </c>
      <c r="D362" s="12"/>
      <c r="E362" s="23">
        <v>38.6</v>
      </c>
    </row>
    <row r="363" spans="1:5">
      <c r="A363" s="11">
        <v>2020</v>
      </c>
      <c r="B363" s="11" t="s">
        <v>14</v>
      </c>
      <c r="C363" s="11" t="s">
        <v>147</v>
      </c>
      <c r="D363" s="12"/>
      <c r="E363" s="23">
        <v>38.700000000000003</v>
      </c>
    </row>
    <row r="364" spans="1:5">
      <c r="A364" s="11">
        <v>2021</v>
      </c>
      <c r="B364" s="11" t="s">
        <v>14</v>
      </c>
      <c r="C364" s="11" t="s">
        <v>147</v>
      </c>
      <c r="D364" s="12"/>
      <c r="E364" s="23">
        <v>40.5</v>
      </c>
    </row>
    <row r="365" spans="1:5">
      <c r="A365" s="11">
        <v>2022</v>
      </c>
      <c r="B365" s="11" t="s">
        <v>14</v>
      </c>
      <c r="C365" s="11" t="s">
        <v>147</v>
      </c>
      <c r="D365" s="12"/>
      <c r="E365" s="23">
        <v>33.5</v>
      </c>
    </row>
    <row r="366" spans="1:5">
      <c r="A366" s="11">
        <v>2023</v>
      </c>
      <c r="B366" s="11" t="s">
        <v>14</v>
      </c>
      <c r="C366" s="11" t="s">
        <v>147</v>
      </c>
      <c r="D366" s="12"/>
      <c r="E366" s="23">
        <v>36.5</v>
      </c>
    </row>
    <row r="367" spans="1:5">
      <c r="A367" s="11">
        <v>2024</v>
      </c>
      <c r="B367" s="11" t="s">
        <v>14</v>
      </c>
      <c r="C367" s="11" t="s">
        <v>147</v>
      </c>
      <c r="D367" s="12"/>
      <c r="E367" s="23">
        <v>35</v>
      </c>
    </row>
    <row r="368" spans="1:5">
      <c r="A368" s="11">
        <v>2019</v>
      </c>
      <c r="B368" s="11" t="s">
        <v>15</v>
      </c>
      <c r="C368" s="11" t="s">
        <v>147</v>
      </c>
      <c r="D368" s="12"/>
      <c r="E368" s="23">
        <v>50</v>
      </c>
    </row>
    <row r="369" spans="1:5">
      <c r="A369" s="11">
        <v>2020</v>
      </c>
      <c r="B369" s="11" t="s">
        <v>15</v>
      </c>
      <c r="C369" s="11" t="s">
        <v>147</v>
      </c>
      <c r="D369" s="12"/>
      <c r="E369" s="23">
        <v>32.231488648572316</v>
      </c>
    </row>
    <row r="370" spans="1:5">
      <c r="A370" s="11">
        <v>2021</v>
      </c>
      <c r="B370" s="11" t="s">
        <v>15</v>
      </c>
      <c r="C370" s="11" t="s">
        <v>147</v>
      </c>
      <c r="D370" s="12"/>
      <c r="E370" s="23">
        <v>31.8</v>
      </c>
    </row>
    <row r="371" spans="1:5">
      <c r="A371" s="11">
        <v>2022</v>
      </c>
      <c r="B371" s="11" t="s">
        <v>15</v>
      </c>
      <c r="C371" s="11" t="s">
        <v>147</v>
      </c>
      <c r="D371" s="12"/>
      <c r="E371" s="23">
        <v>43.5</v>
      </c>
    </row>
    <row r="372" spans="1:5">
      <c r="A372" s="11">
        <v>2023</v>
      </c>
      <c r="B372" s="11" t="s">
        <v>15</v>
      </c>
      <c r="C372" s="11" t="s">
        <v>147</v>
      </c>
      <c r="D372" s="12"/>
      <c r="E372" s="23">
        <v>46.4</v>
      </c>
    </row>
    <row r="373" spans="1:5">
      <c r="A373" s="11">
        <v>2024</v>
      </c>
      <c r="B373" s="11" t="s">
        <v>15</v>
      </c>
      <c r="C373" s="11" t="s">
        <v>147</v>
      </c>
      <c r="D373" s="12"/>
      <c r="E373" s="23">
        <v>47.811825129468644</v>
      </c>
    </row>
    <row r="374" spans="1:5">
      <c r="A374" s="11">
        <v>2019</v>
      </c>
      <c r="B374" s="11" t="s">
        <v>16</v>
      </c>
      <c r="C374" s="11" t="s">
        <v>147</v>
      </c>
      <c r="D374" s="12"/>
      <c r="E374" s="23">
        <v>46.3</v>
      </c>
    </row>
    <row r="375" spans="1:5">
      <c r="A375" s="11">
        <v>2020</v>
      </c>
      <c r="B375" s="11" t="s">
        <v>16</v>
      </c>
      <c r="C375" s="11" t="s">
        <v>147</v>
      </c>
      <c r="D375" s="12"/>
      <c r="E375" s="23">
        <v>31.919989405305945</v>
      </c>
    </row>
    <row r="376" spans="1:5">
      <c r="A376" s="11">
        <v>2021</v>
      </c>
      <c r="B376" s="11" t="s">
        <v>16</v>
      </c>
      <c r="C376" s="11" t="s">
        <v>147</v>
      </c>
      <c r="D376" s="12"/>
      <c r="E376" s="23">
        <v>31.8</v>
      </c>
    </row>
    <row r="377" spans="1:5">
      <c r="A377" s="11">
        <v>2022</v>
      </c>
      <c r="B377" s="11" t="s">
        <v>16</v>
      </c>
      <c r="C377" s="11" t="s">
        <v>147</v>
      </c>
      <c r="D377" s="12"/>
      <c r="E377" s="23">
        <v>40.9</v>
      </c>
    </row>
    <row r="378" spans="1:5">
      <c r="A378" s="11">
        <v>2023</v>
      </c>
      <c r="B378" s="11" t="s">
        <v>16</v>
      </c>
      <c r="C378" s="11" t="s">
        <v>147</v>
      </c>
      <c r="D378" s="12"/>
      <c r="E378" s="23">
        <v>43.5</v>
      </c>
    </row>
    <row r="379" spans="1:5">
      <c r="A379" s="11">
        <v>2024</v>
      </c>
      <c r="B379" s="11" t="s">
        <v>16</v>
      </c>
      <c r="C379" s="11" t="s">
        <v>147</v>
      </c>
      <c r="D379" s="12"/>
      <c r="E379" s="23">
        <v>44.19135386176292</v>
      </c>
    </row>
    <row r="380" spans="1:5">
      <c r="A380" s="11">
        <v>2019</v>
      </c>
      <c r="B380" s="11" t="s">
        <v>2</v>
      </c>
      <c r="C380" s="11" t="s">
        <v>148</v>
      </c>
      <c r="D380" s="12"/>
      <c r="E380" s="23">
        <v>1.6724013521322432</v>
      </c>
    </row>
    <row r="381" spans="1:5">
      <c r="A381" s="11">
        <v>2020</v>
      </c>
      <c r="B381" s="11" t="s">
        <v>2</v>
      </c>
      <c r="C381" s="11" t="s">
        <v>148</v>
      </c>
      <c r="D381" s="12"/>
      <c r="E381" s="23">
        <v>1.7825467553658843</v>
      </c>
    </row>
    <row r="382" spans="1:5">
      <c r="A382" s="11">
        <v>2021</v>
      </c>
      <c r="B382" s="11" t="s">
        <v>2</v>
      </c>
      <c r="C382" s="11" t="s">
        <v>148</v>
      </c>
      <c r="D382" s="12"/>
      <c r="E382" s="23">
        <v>1.8331447260427289</v>
      </c>
    </row>
    <row r="383" spans="1:5">
      <c r="A383" s="11">
        <v>2022</v>
      </c>
      <c r="B383" s="11" t="s">
        <v>2</v>
      </c>
      <c r="C383" s="11" t="s">
        <v>148</v>
      </c>
      <c r="D383" s="12"/>
      <c r="E383" s="23">
        <v>1.6777927606685621</v>
      </c>
    </row>
    <row r="384" spans="1:5">
      <c r="A384" s="11">
        <v>2023</v>
      </c>
      <c r="B384" s="11" t="s">
        <v>2</v>
      </c>
      <c r="C384" s="11" t="s">
        <v>148</v>
      </c>
      <c r="D384" s="12"/>
      <c r="E384" s="23">
        <v>1.6601991837572834</v>
      </c>
    </row>
    <row r="385" spans="1:5">
      <c r="A385" s="11">
        <v>2024</v>
      </c>
      <c r="B385" s="11" t="s">
        <v>2</v>
      </c>
      <c r="C385" s="11" t="s">
        <v>148</v>
      </c>
      <c r="D385" s="12"/>
      <c r="E385" s="23">
        <v>1.6186015821316855</v>
      </c>
    </row>
    <row r="386" spans="1:5">
      <c r="A386" s="11">
        <v>2019</v>
      </c>
      <c r="B386" s="11" t="s">
        <v>11</v>
      </c>
      <c r="C386" s="11" t="s">
        <v>148</v>
      </c>
      <c r="D386" s="12"/>
      <c r="E386" s="23">
        <v>1.9632823353765645</v>
      </c>
    </row>
    <row r="387" spans="1:5">
      <c r="A387" s="11">
        <v>2020</v>
      </c>
      <c r="B387" s="11" t="s">
        <v>11</v>
      </c>
      <c r="C387" s="11" t="s">
        <v>148</v>
      </c>
      <c r="D387" s="12"/>
      <c r="E387" s="23">
        <v>2.2669687497657542</v>
      </c>
    </row>
    <row r="388" spans="1:5">
      <c r="A388" s="11">
        <v>2021</v>
      </c>
      <c r="B388" s="11" t="s">
        <v>11</v>
      </c>
      <c r="C388" s="11" t="s">
        <v>148</v>
      </c>
      <c r="D388" s="12"/>
      <c r="E388" s="23">
        <v>2.337656971004844</v>
      </c>
    </row>
    <row r="389" spans="1:5">
      <c r="A389" s="11">
        <v>2022</v>
      </c>
      <c r="B389" s="11" t="s">
        <v>11</v>
      </c>
      <c r="C389" s="11" t="s">
        <v>148</v>
      </c>
      <c r="D389" s="12"/>
      <c r="E389" s="23">
        <v>2.0453095844812346</v>
      </c>
    </row>
    <row r="390" spans="1:5">
      <c r="A390" s="11">
        <v>2023</v>
      </c>
      <c r="B390" s="11" t="s">
        <v>11</v>
      </c>
      <c r="C390" s="11" t="s">
        <v>148</v>
      </c>
      <c r="D390" s="12"/>
      <c r="E390" s="23">
        <v>2.0319690446608298</v>
      </c>
    </row>
    <row r="391" spans="1:5">
      <c r="A391" s="11">
        <v>2024</v>
      </c>
      <c r="B391" s="11" t="s">
        <v>11</v>
      </c>
      <c r="C391" s="11" t="s">
        <v>148</v>
      </c>
      <c r="D391" s="12"/>
      <c r="E391" s="23">
        <v>1.9704436051073375</v>
      </c>
    </row>
    <row r="392" spans="1:5">
      <c r="A392" s="11">
        <v>2019</v>
      </c>
      <c r="B392" s="11" t="s">
        <v>12</v>
      </c>
      <c r="C392" s="11" t="s">
        <v>148</v>
      </c>
      <c r="D392" s="12"/>
      <c r="E392" s="23">
        <v>2.3434370316417574</v>
      </c>
    </row>
    <row r="393" spans="1:5">
      <c r="A393" s="11">
        <v>2020</v>
      </c>
      <c r="B393" s="11" t="s">
        <v>12</v>
      </c>
      <c r="C393" s="11" t="s">
        <v>148</v>
      </c>
      <c r="D393" s="12"/>
      <c r="E393" s="23">
        <v>2.7432619295989906</v>
      </c>
    </row>
    <row r="394" spans="1:5">
      <c r="A394" s="11">
        <v>2021</v>
      </c>
      <c r="B394" s="11" t="s">
        <v>12</v>
      </c>
      <c r="C394" s="11" t="s">
        <v>148</v>
      </c>
      <c r="D394" s="12"/>
      <c r="E394" s="23">
        <v>2.677178673216396</v>
      </c>
    </row>
    <row r="395" spans="1:5">
      <c r="A395" s="11">
        <v>2022</v>
      </c>
      <c r="B395" s="11" t="s">
        <v>12</v>
      </c>
      <c r="C395" s="11" t="s">
        <v>148</v>
      </c>
      <c r="D395" s="12"/>
      <c r="E395" s="23">
        <v>2.5145777617352212</v>
      </c>
    </row>
    <row r="396" spans="1:5">
      <c r="A396" s="11">
        <v>2023</v>
      </c>
      <c r="B396" s="11" t="s">
        <v>12</v>
      </c>
      <c r="C396" s="11" t="s">
        <v>148</v>
      </c>
      <c r="D396" s="12"/>
      <c r="E396" s="23">
        <v>2.4035926946637916</v>
      </c>
    </row>
    <row r="397" spans="1:5">
      <c r="A397" s="11">
        <v>2024</v>
      </c>
      <c r="B397" s="11" t="s">
        <v>12</v>
      </c>
      <c r="C397" s="11" t="s">
        <v>148</v>
      </c>
      <c r="D397" s="12"/>
      <c r="E397" s="23">
        <v>2.3896307934014138</v>
      </c>
    </row>
    <row r="398" spans="1:5">
      <c r="A398" s="11">
        <v>2019</v>
      </c>
      <c r="B398" s="11" t="s">
        <v>13</v>
      </c>
      <c r="C398" s="11" t="s">
        <v>148</v>
      </c>
      <c r="D398" s="12"/>
      <c r="E398" s="23">
        <v>1.8328423574103088</v>
      </c>
    </row>
    <row r="399" spans="1:5">
      <c r="A399" s="11">
        <v>2020</v>
      </c>
      <c r="B399" s="11" t="s">
        <v>13</v>
      </c>
      <c r="C399" s="11" t="s">
        <v>148</v>
      </c>
      <c r="D399" s="12"/>
      <c r="E399" s="23">
        <v>2.343706104808212</v>
      </c>
    </row>
    <row r="400" spans="1:5">
      <c r="A400" s="11">
        <v>2021</v>
      </c>
      <c r="B400" s="11" t="s">
        <v>13</v>
      </c>
      <c r="C400" s="11" t="s">
        <v>148</v>
      </c>
      <c r="D400" s="12"/>
      <c r="E400" s="23">
        <v>2.2265622304268313</v>
      </c>
    </row>
    <row r="401" spans="1:5">
      <c r="A401" s="11">
        <v>2022</v>
      </c>
      <c r="B401" s="11" t="s">
        <v>13</v>
      </c>
      <c r="C401" s="11" t="s">
        <v>148</v>
      </c>
      <c r="D401" s="12"/>
      <c r="E401" s="23">
        <v>1.9103828521034314</v>
      </c>
    </row>
    <row r="402" spans="1:5">
      <c r="A402" s="11">
        <v>2023</v>
      </c>
      <c r="B402" s="11" t="s">
        <v>13</v>
      </c>
      <c r="C402" s="11" t="s">
        <v>148</v>
      </c>
      <c r="D402" s="12"/>
      <c r="E402" s="23">
        <v>1.9561525129982669</v>
      </c>
    </row>
    <row r="403" spans="1:5">
      <c r="A403" s="11">
        <v>2024</v>
      </c>
      <c r="B403" s="11" t="s">
        <v>13</v>
      </c>
      <c r="C403" s="11" t="s">
        <v>148</v>
      </c>
      <c r="D403" s="12"/>
      <c r="E403" s="23">
        <v>1.8978687182844982</v>
      </c>
    </row>
    <row r="404" spans="1:5">
      <c r="A404" s="11">
        <v>2019</v>
      </c>
      <c r="B404" s="11" t="s">
        <v>14</v>
      </c>
      <c r="C404" s="11" t="s">
        <v>148</v>
      </c>
      <c r="D404" s="12"/>
      <c r="E404" s="23">
        <v>1.8746780451462464</v>
      </c>
    </row>
    <row r="405" spans="1:5">
      <c r="A405" s="11">
        <v>2020</v>
      </c>
      <c r="B405" s="11" t="s">
        <v>14</v>
      </c>
      <c r="C405" s="11" t="s">
        <v>148</v>
      </c>
      <c r="D405" s="12"/>
      <c r="E405" s="23">
        <v>2.174058873735631</v>
      </c>
    </row>
    <row r="406" spans="1:5">
      <c r="A406" s="11">
        <v>2021</v>
      </c>
      <c r="B406" s="11" t="s">
        <v>14</v>
      </c>
      <c r="C406" s="11" t="s">
        <v>148</v>
      </c>
      <c r="D406" s="12"/>
      <c r="E406" s="23">
        <v>2.1997819954298712</v>
      </c>
    </row>
    <row r="407" spans="1:5">
      <c r="A407" s="11">
        <v>2022</v>
      </c>
      <c r="B407" s="11" t="s">
        <v>14</v>
      </c>
      <c r="C407" s="11" t="s">
        <v>148</v>
      </c>
      <c r="D407" s="12"/>
      <c r="E407" s="23">
        <v>1.9260193321904184</v>
      </c>
    </row>
    <row r="408" spans="1:5">
      <c r="A408" s="11">
        <v>2023</v>
      </c>
      <c r="B408" s="11" t="s">
        <v>14</v>
      </c>
      <c r="C408" s="11" t="s">
        <v>148</v>
      </c>
      <c r="D408" s="12"/>
      <c r="E408" s="23">
        <v>1.9055214285921027</v>
      </c>
    </row>
    <row r="409" spans="1:5">
      <c r="A409" s="11">
        <v>2024</v>
      </c>
      <c r="B409" s="11" t="s">
        <v>14</v>
      </c>
      <c r="C409" s="11" t="s">
        <v>148</v>
      </c>
      <c r="D409" s="12"/>
      <c r="E409" s="23">
        <f>D283/D115</f>
        <v>1.850828079892437</v>
      </c>
    </row>
    <row r="410" spans="1:5">
      <c r="A410" s="11">
        <v>2019</v>
      </c>
      <c r="B410" s="11" t="s">
        <v>15</v>
      </c>
      <c r="C410" s="11" t="s">
        <v>148</v>
      </c>
      <c r="D410" s="12"/>
      <c r="E410" s="23">
        <v>2.3593570115749269</v>
      </c>
    </row>
    <row r="411" spans="1:5">
      <c r="A411" s="11">
        <v>2020</v>
      </c>
      <c r="B411" s="11" t="s">
        <v>15</v>
      </c>
      <c r="C411" s="11" t="s">
        <v>148</v>
      </c>
      <c r="D411" s="12"/>
      <c r="E411" s="23">
        <v>2.9253383129434267</v>
      </c>
    </row>
    <row r="412" spans="1:5">
      <c r="A412" s="11">
        <v>2021</v>
      </c>
      <c r="B412" s="11" t="s">
        <v>15</v>
      </c>
      <c r="C412" s="11" t="s">
        <v>148</v>
      </c>
      <c r="D412" s="12"/>
      <c r="E412" s="23">
        <v>3.0247977051878436</v>
      </c>
    </row>
    <row r="413" spans="1:5">
      <c r="A413" s="11">
        <v>2022</v>
      </c>
      <c r="B413" s="11" t="s">
        <v>15</v>
      </c>
      <c r="C413" s="11" t="s">
        <v>148</v>
      </c>
      <c r="D413" s="12"/>
      <c r="E413" s="23">
        <v>2.5643625840268887</v>
      </c>
    </row>
    <row r="414" spans="1:5">
      <c r="A414" s="11">
        <v>2023</v>
      </c>
      <c r="B414" s="11" t="s">
        <v>15</v>
      </c>
      <c r="C414" s="11" t="s">
        <v>148</v>
      </c>
      <c r="D414" s="12"/>
      <c r="E414" s="23">
        <v>2.4314468348957781</v>
      </c>
    </row>
    <row r="415" spans="1:5">
      <c r="A415" s="11">
        <v>2024</v>
      </c>
      <c r="B415" s="11" t="s">
        <v>15</v>
      </c>
      <c r="C415" s="11" t="s">
        <v>148</v>
      </c>
      <c r="D415" s="12"/>
      <c r="E415" s="23">
        <v>2.3822601276165463</v>
      </c>
    </row>
    <row r="416" spans="1:5">
      <c r="A416" s="11">
        <v>2019</v>
      </c>
      <c r="B416" s="11" t="s">
        <v>16</v>
      </c>
      <c r="C416" s="11" t="s">
        <v>148</v>
      </c>
      <c r="D416" s="12"/>
      <c r="E416" s="23">
        <v>2.5220985301537313</v>
      </c>
    </row>
    <row r="417" spans="1:5">
      <c r="A417" s="11">
        <v>2020</v>
      </c>
      <c r="B417" s="11" t="s">
        <v>16</v>
      </c>
      <c r="C417" s="11" t="s">
        <v>148</v>
      </c>
      <c r="D417" s="12"/>
      <c r="E417" s="23">
        <v>3.023495278248884</v>
      </c>
    </row>
    <row r="418" spans="1:5">
      <c r="A418" s="11">
        <v>2021</v>
      </c>
      <c r="B418" s="11" t="s">
        <v>16</v>
      </c>
      <c r="C418" s="11" t="s">
        <v>148</v>
      </c>
      <c r="D418" s="12"/>
      <c r="E418" s="23">
        <v>3.118529230201716</v>
      </c>
    </row>
    <row r="419" spans="1:5">
      <c r="A419" s="11">
        <v>2022</v>
      </c>
      <c r="B419" s="11" t="s">
        <v>16</v>
      </c>
      <c r="C419" s="11" t="s">
        <v>148</v>
      </c>
      <c r="D419" s="12"/>
      <c r="E419" s="23">
        <v>2.6967880710889864</v>
      </c>
    </row>
    <row r="420" spans="1:5">
      <c r="A420" s="11">
        <v>2023</v>
      </c>
      <c r="B420" s="11" t="s">
        <v>16</v>
      </c>
      <c r="C420" s="11" t="s">
        <v>148</v>
      </c>
      <c r="D420" s="12"/>
      <c r="E420" s="23">
        <v>2.5801411027909289</v>
      </c>
    </row>
    <row r="421" spans="1:5">
      <c r="A421" s="11">
        <v>2024</v>
      </c>
      <c r="B421" s="11" t="s">
        <v>16</v>
      </c>
      <c r="C421" s="11" t="s">
        <v>148</v>
      </c>
      <c r="D421" s="12"/>
      <c r="E421" s="23">
        <v>2.5297369530343286</v>
      </c>
    </row>
  </sheetData>
  <sheetProtection algorithmName="SHA-512" hashValue="9oJamRej8FTyCETnjVyOoBBpHyFzzfrABMn57GRwQOQ/fKYYzpno9cywibZ0VgBPPzWNhPbxMnwVih5c3L42ww==" saltValue="DkwoRtrJNR4hP1QBCiTisw==" spinCount="100000" sheet="1" scenarios="1" selectLockedCells="1" selectUnlockedCells="1"/>
  <hyperlinks>
    <hyperlink ref="G2" r:id="rId1" location="abreadcrumb" xr:uid="{A0669AD5-0F6D-4635-A9F1-44600BCED22C}"/>
  </hyperlinks>
  <pageMargins left="0.7" right="0.7" top="0.78740157499999996" bottom="0.78740157499999996" header="0.3" footer="0.3"/>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16C53-5C11-49F4-ACD4-FB7952542B22}">
  <dimension ref="A1:U23"/>
  <sheetViews>
    <sheetView topLeftCell="B1" workbookViewId="0">
      <selection activeCell="S11" sqref="S11"/>
    </sheetView>
  </sheetViews>
  <sheetFormatPr baseColWidth="10" defaultRowHeight="15"/>
  <cols>
    <col min="1" max="1" width="21.7109375" bestFit="1" customWidth="1"/>
    <col min="2" max="2" width="28.5703125" bestFit="1" customWidth="1"/>
    <col min="3" max="3" width="18.5703125" bestFit="1" customWidth="1"/>
    <col min="6" max="6" width="32.7109375" bestFit="1" customWidth="1"/>
    <col min="7" max="7" width="28.5703125" bestFit="1" customWidth="1"/>
    <col min="8" max="8" width="18.5703125" bestFit="1" customWidth="1"/>
    <col min="11" max="11" width="33.5703125" bestFit="1" customWidth="1"/>
    <col min="12" max="12" width="23.7109375" bestFit="1" customWidth="1"/>
    <col min="13" max="13" width="9" bestFit="1" customWidth="1"/>
    <col min="14" max="14" width="15.5703125" bestFit="1" customWidth="1"/>
    <col min="15" max="17" width="5" bestFit="1" customWidth="1"/>
    <col min="18" max="18" width="33.5703125" bestFit="1" customWidth="1"/>
    <col min="19" max="19" width="27.7109375" bestFit="1" customWidth="1"/>
    <col min="20" max="20" width="10" bestFit="1" customWidth="1"/>
    <col min="21" max="21" width="15.5703125" bestFit="1" customWidth="1"/>
    <col min="22" max="22" width="6" bestFit="1" customWidth="1"/>
    <col min="23" max="23" width="12" bestFit="1" customWidth="1"/>
    <col min="24" max="24" width="26.85546875" bestFit="1" customWidth="1"/>
    <col min="25" max="25" width="27.28515625" bestFit="1" customWidth="1"/>
  </cols>
  <sheetData>
    <row r="1" spans="1:21">
      <c r="A1" s="1" t="s">
        <v>23</v>
      </c>
      <c r="B1" t="s">
        <v>148</v>
      </c>
      <c r="F1" s="1" t="s">
        <v>23</v>
      </c>
      <c r="G1" t="s">
        <v>148</v>
      </c>
    </row>
    <row r="2" spans="1:21">
      <c r="A2" s="1" t="s">
        <v>22</v>
      </c>
      <c r="B2" t="s">
        <v>2</v>
      </c>
      <c r="F2" s="1" t="s">
        <v>0</v>
      </c>
      <c r="G2" s="2">
        <v>2022</v>
      </c>
      <c r="K2" s="1" t="s">
        <v>23</v>
      </c>
      <c r="L2" t="s">
        <v>141</v>
      </c>
      <c r="R2" s="1" t="s">
        <v>23</v>
      </c>
      <c r="S2" t="s">
        <v>144</v>
      </c>
    </row>
    <row r="4" spans="1:21">
      <c r="A4" s="1" t="s">
        <v>3</v>
      </c>
      <c r="B4" t="s">
        <v>5</v>
      </c>
      <c r="C4" t="s">
        <v>150</v>
      </c>
      <c r="F4" s="1" t="s">
        <v>3</v>
      </c>
      <c r="G4" t="s">
        <v>5</v>
      </c>
      <c r="H4" t="s">
        <v>150</v>
      </c>
      <c r="K4" s="1" t="s">
        <v>5</v>
      </c>
      <c r="L4" s="1" t="s">
        <v>29</v>
      </c>
      <c r="R4" s="1" t="s">
        <v>5</v>
      </c>
      <c r="S4" s="1" t="s">
        <v>29</v>
      </c>
    </row>
    <row r="5" spans="1:21">
      <c r="A5" s="2">
        <v>2019</v>
      </c>
      <c r="C5">
        <v>1.6724013521322432</v>
      </c>
      <c r="F5" s="2" t="s">
        <v>2</v>
      </c>
      <c r="H5">
        <v>1.6777927606685621</v>
      </c>
      <c r="K5" s="1" t="s">
        <v>3</v>
      </c>
      <c r="L5">
        <v>2020</v>
      </c>
      <c r="M5">
        <v>2024</v>
      </c>
      <c r="N5" t="s">
        <v>4</v>
      </c>
      <c r="R5" s="1" t="s">
        <v>3</v>
      </c>
      <c r="S5">
        <v>2020</v>
      </c>
      <c r="T5">
        <v>2024</v>
      </c>
      <c r="U5" t="s">
        <v>4</v>
      </c>
    </row>
    <row r="6" spans="1:21">
      <c r="A6" s="2">
        <v>2020</v>
      </c>
      <c r="C6">
        <v>1.7825467553658843</v>
      </c>
      <c r="F6" s="2" t="s">
        <v>11</v>
      </c>
      <c r="H6">
        <v>2.0453095844812346</v>
      </c>
      <c r="K6" s="2" t="s">
        <v>2</v>
      </c>
      <c r="L6">
        <v>159340</v>
      </c>
      <c r="M6">
        <v>403127</v>
      </c>
      <c r="N6">
        <v>562467</v>
      </c>
      <c r="R6" s="2" t="s">
        <v>2</v>
      </c>
      <c r="S6">
        <v>284031</v>
      </c>
      <c r="T6">
        <v>652502</v>
      </c>
      <c r="U6">
        <v>936533</v>
      </c>
    </row>
    <row r="7" spans="1:21">
      <c r="A7" s="2">
        <v>2021</v>
      </c>
      <c r="C7">
        <v>1.8331447260427289</v>
      </c>
      <c r="F7" s="2" t="s">
        <v>12</v>
      </c>
      <c r="H7">
        <v>2.5145777617352212</v>
      </c>
      <c r="K7" s="2" t="s">
        <v>11</v>
      </c>
      <c r="L7">
        <v>266814</v>
      </c>
      <c r="M7">
        <v>424409</v>
      </c>
      <c r="N7">
        <v>691223</v>
      </c>
      <c r="R7" s="2" t="s">
        <v>11</v>
      </c>
      <c r="S7">
        <v>604859</v>
      </c>
      <c r="T7">
        <v>836274</v>
      </c>
      <c r="U7">
        <v>1441133</v>
      </c>
    </row>
    <row r="8" spans="1:21">
      <c r="A8" s="2">
        <v>2022</v>
      </c>
      <c r="C8">
        <v>1.6777927606685621</v>
      </c>
      <c r="F8" s="2" t="s">
        <v>13</v>
      </c>
      <c r="H8">
        <v>1.9103828521034314</v>
      </c>
      <c r="K8" s="2" t="s">
        <v>12</v>
      </c>
      <c r="L8">
        <v>41221</v>
      </c>
      <c r="M8">
        <v>66196</v>
      </c>
      <c r="N8">
        <v>107417</v>
      </c>
      <c r="R8" s="2" t="s">
        <v>12</v>
      </c>
      <c r="S8">
        <v>113080</v>
      </c>
      <c r="T8">
        <v>158184</v>
      </c>
      <c r="U8">
        <v>271264</v>
      </c>
    </row>
    <row r="9" spans="1:21">
      <c r="A9" s="2">
        <v>2023</v>
      </c>
      <c r="C9">
        <v>1.6601991837572834</v>
      </c>
      <c r="F9" s="2" t="s">
        <v>14</v>
      </c>
      <c r="H9">
        <v>1.9260193321904184</v>
      </c>
      <c r="K9" s="2" t="s">
        <v>13</v>
      </c>
      <c r="L9">
        <v>83295</v>
      </c>
      <c r="M9">
        <v>152725</v>
      </c>
      <c r="N9">
        <v>236020</v>
      </c>
      <c r="R9" s="2" t="s">
        <v>13</v>
      </c>
      <c r="S9">
        <v>195219</v>
      </c>
      <c r="T9">
        <v>289852</v>
      </c>
      <c r="U9">
        <v>485071</v>
      </c>
    </row>
    <row r="10" spans="1:21">
      <c r="A10" s="2">
        <v>2024</v>
      </c>
      <c r="C10">
        <v>1.6186015821316855</v>
      </c>
      <c r="F10" s="2" t="s">
        <v>15</v>
      </c>
      <c r="H10">
        <v>2.5643625840268887</v>
      </c>
      <c r="K10" s="2" t="s">
        <v>14</v>
      </c>
      <c r="L10">
        <v>550670</v>
      </c>
      <c r="M10">
        <v>1046457</v>
      </c>
      <c r="N10">
        <v>1597127</v>
      </c>
      <c r="R10" s="2" t="s">
        <v>14</v>
      </c>
      <c r="S10">
        <v>1197189</v>
      </c>
      <c r="T10">
        <v>1936812</v>
      </c>
      <c r="U10">
        <v>3134001</v>
      </c>
    </row>
    <row r="11" spans="1:21">
      <c r="A11" s="2" t="s">
        <v>4</v>
      </c>
      <c r="C11">
        <v>10.244686360098386</v>
      </c>
      <c r="F11" s="2" t="s">
        <v>16</v>
      </c>
      <c r="H11">
        <v>2.6967880710889864</v>
      </c>
      <c r="K11" s="2" t="s">
        <v>15</v>
      </c>
      <c r="L11">
        <v>8409226</v>
      </c>
      <c r="M11">
        <v>19480546</v>
      </c>
      <c r="N11">
        <v>27889772</v>
      </c>
      <c r="R11" s="2" t="s">
        <v>15</v>
      </c>
      <c r="S11">
        <v>24599831</v>
      </c>
      <c r="T11">
        <v>46407728</v>
      </c>
      <c r="U11">
        <v>71007559</v>
      </c>
    </row>
    <row r="12" spans="1:21">
      <c r="F12" s="2" t="s">
        <v>4</v>
      </c>
      <c r="H12">
        <v>15.335232946294743</v>
      </c>
      <c r="K12" s="2" t="s">
        <v>16</v>
      </c>
      <c r="L12">
        <v>19832155</v>
      </c>
      <c r="M12">
        <v>40616283</v>
      </c>
      <c r="N12">
        <v>60448438</v>
      </c>
      <c r="R12" s="2" t="s">
        <v>16</v>
      </c>
      <c r="S12">
        <v>59962427</v>
      </c>
      <c r="T12">
        <v>102748512</v>
      </c>
      <c r="U12">
        <v>162710939</v>
      </c>
    </row>
    <row r="13" spans="1:21">
      <c r="K13" s="2" t="s">
        <v>4</v>
      </c>
      <c r="L13">
        <v>29342721</v>
      </c>
      <c r="M13">
        <v>62189743</v>
      </c>
      <c r="N13">
        <v>91532464</v>
      </c>
      <c r="R13" s="2" t="s">
        <v>4</v>
      </c>
      <c r="S13">
        <v>86956636</v>
      </c>
      <c r="T13">
        <v>153029864</v>
      </c>
      <c r="U13">
        <v>239986500</v>
      </c>
    </row>
    <row r="16" spans="1:21">
      <c r="L16" t="s">
        <v>141</v>
      </c>
      <c r="S16" t="s">
        <v>144</v>
      </c>
    </row>
    <row r="17" spans="11:19">
      <c r="K17" t="s">
        <v>31</v>
      </c>
      <c r="L17" s="5">
        <f>(M6/L6)-1</f>
        <v>1.5299799171582777</v>
      </c>
      <c r="R17" t="s">
        <v>31</v>
      </c>
      <c r="S17" s="5">
        <f>(T6/S6)-1</f>
        <v>1.2972914928300079</v>
      </c>
    </row>
    <row r="18" spans="11:19">
      <c r="K18" t="s">
        <v>45</v>
      </c>
      <c r="L18" s="5">
        <f t="shared" ref="L18:L23" si="0">(M7/L7)-1</f>
        <v>0.5906549131604788</v>
      </c>
      <c r="R18" t="s">
        <v>45</v>
      </c>
      <c r="S18" s="5">
        <f t="shared" ref="S18:S23" si="1">(T7/S7)-1</f>
        <v>0.38259329860347613</v>
      </c>
    </row>
    <row r="19" spans="11:19">
      <c r="K19" t="s">
        <v>32</v>
      </c>
      <c r="L19" s="5">
        <f t="shared" si="0"/>
        <v>0.60588049780451714</v>
      </c>
      <c r="R19" t="s">
        <v>32</v>
      </c>
      <c r="S19" s="5">
        <f t="shared" si="1"/>
        <v>0.39886805801202696</v>
      </c>
    </row>
    <row r="20" spans="11:19">
      <c r="K20" t="s">
        <v>33</v>
      </c>
      <c r="L20" s="5">
        <f t="shared" si="0"/>
        <v>0.83354342997778974</v>
      </c>
      <c r="R20" t="s">
        <v>33</v>
      </c>
      <c r="S20" s="5">
        <f t="shared" si="1"/>
        <v>0.48475302096619699</v>
      </c>
    </row>
    <row r="21" spans="11:19">
      <c r="K21" t="s">
        <v>34</v>
      </c>
      <c r="L21" s="5">
        <f t="shared" si="0"/>
        <v>0.90033413841320575</v>
      </c>
      <c r="R21" t="s">
        <v>34</v>
      </c>
      <c r="S21" s="5">
        <f t="shared" si="1"/>
        <v>0.61779969578738192</v>
      </c>
    </row>
    <row r="22" spans="11:19">
      <c r="K22" t="s">
        <v>35</v>
      </c>
      <c r="L22" s="5">
        <f t="shared" si="0"/>
        <v>1.316568254914305</v>
      </c>
      <c r="R22" t="s">
        <v>35</v>
      </c>
      <c r="S22" s="5">
        <f t="shared" si="1"/>
        <v>0.88650596827270878</v>
      </c>
    </row>
    <row r="23" spans="11:19">
      <c r="K23" t="s">
        <v>74</v>
      </c>
      <c r="L23" s="5">
        <f t="shared" si="0"/>
        <v>1.0480014905087218</v>
      </c>
      <c r="R23" t="s">
        <v>74</v>
      </c>
      <c r="S23" s="5">
        <f t="shared" si="1"/>
        <v>0.71354825247483733</v>
      </c>
    </row>
  </sheetData>
  <pageMargins left="0.7" right="0.7" top="0.78740157499999996" bottom="0.78740157499999996" header="0.3" footer="0.3"/>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39ABD-2CD8-4BEB-B05A-AB9EFE67AA3D}">
  <dimension ref="C6:I38"/>
  <sheetViews>
    <sheetView showGridLines="0" workbookViewId="0"/>
  </sheetViews>
  <sheetFormatPr baseColWidth="10" defaultRowHeight="15"/>
  <sheetData>
    <row r="6" spans="3:9">
      <c r="C6" s="49" t="s">
        <v>9</v>
      </c>
      <c r="D6" s="50"/>
      <c r="E6" s="50"/>
      <c r="F6" s="50"/>
      <c r="G6" s="50"/>
      <c r="H6" s="50"/>
      <c r="I6" s="50"/>
    </row>
    <row r="7" spans="3:9">
      <c r="C7" s="50"/>
      <c r="D7" s="50"/>
      <c r="E7" s="50"/>
      <c r="F7" s="50"/>
      <c r="G7" s="50"/>
      <c r="H7" s="50"/>
      <c r="I7" s="50"/>
    </row>
    <row r="8" spans="3:9">
      <c r="C8" s="50"/>
      <c r="D8" s="50"/>
      <c r="E8" s="50"/>
      <c r="F8" s="50"/>
      <c r="G8" s="50"/>
      <c r="H8" s="50"/>
      <c r="I8" s="50"/>
    </row>
    <row r="11" spans="3:9" ht="15" customHeight="1">
      <c r="C11" s="49" t="s">
        <v>52</v>
      </c>
      <c r="D11" s="50"/>
      <c r="E11" s="50"/>
      <c r="F11" s="50"/>
      <c r="G11" s="50"/>
      <c r="H11" s="50"/>
      <c r="I11" s="50"/>
    </row>
    <row r="12" spans="3:9" ht="15" customHeight="1">
      <c r="C12" s="50"/>
      <c r="D12" s="50"/>
      <c r="E12" s="50"/>
      <c r="F12" s="50"/>
      <c r="G12" s="50"/>
      <c r="H12" s="50"/>
      <c r="I12" s="50"/>
    </row>
    <row r="13" spans="3:9" ht="15" customHeight="1">
      <c r="C13" s="50"/>
      <c r="D13" s="50"/>
      <c r="E13" s="50"/>
      <c r="F13" s="50"/>
      <c r="G13" s="50"/>
      <c r="H13" s="50"/>
      <c r="I13" s="50"/>
    </row>
    <row r="16" spans="3:9" ht="14.45" customHeight="1">
      <c r="C16" s="49" t="s">
        <v>59</v>
      </c>
      <c r="D16" s="50"/>
      <c r="E16" s="50"/>
      <c r="F16" s="50"/>
      <c r="G16" s="50"/>
      <c r="H16" s="50"/>
      <c r="I16" s="50"/>
    </row>
    <row r="17" spans="3:9" ht="14.45" customHeight="1">
      <c r="C17" s="50"/>
      <c r="D17" s="50"/>
      <c r="E17" s="50"/>
      <c r="F17" s="50"/>
      <c r="G17" s="50"/>
      <c r="H17" s="50"/>
      <c r="I17" s="50"/>
    </row>
    <row r="18" spans="3:9" ht="14.45" customHeight="1">
      <c r="C18" s="50"/>
      <c r="D18" s="50"/>
      <c r="E18" s="50"/>
      <c r="F18" s="50"/>
      <c r="G18" s="50"/>
      <c r="H18" s="50"/>
      <c r="I18" s="50"/>
    </row>
    <row r="21" spans="3:9">
      <c r="C21" s="49" t="s">
        <v>77</v>
      </c>
      <c r="D21" s="50"/>
      <c r="E21" s="50"/>
      <c r="F21" s="50"/>
      <c r="G21" s="50"/>
      <c r="H21" s="50"/>
      <c r="I21" s="50"/>
    </row>
    <row r="22" spans="3:9">
      <c r="C22" s="50"/>
      <c r="D22" s="50"/>
      <c r="E22" s="50"/>
      <c r="F22" s="50"/>
      <c r="G22" s="50"/>
      <c r="H22" s="50"/>
      <c r="I22" s="50"/>
    </row>
    <row r="23" spans="3:9">
      <c r="C23" s="50"/>
      <c r="D23" s="50"/>
      <c r="E23" s="50"/>
      <c r="F23" s="50"/>
      <c r="G23" s="50"/>
      <c r="H23" s="50"/>
      <c r="I23" s="50"/>
    </row>
    <row r="26" spans="3:9">
      <c r="C26" s="49" t="s">
        <v>103</v>
      </c>
      <c r="D26" s="50"/>
      <c r="E26" s="50"/>
      <c r="F26" s="50"/>
      <c r="G26" s="50"/>
      <c r="H26" s="50"/>
      <c r="I26" s="50"/>
    </row>
    <row r="27" spans="3:9">
      <c r="C27" s="50"/>
      <c r="D27" s="50"/>
      <c r="E27" s="50"/>
      <c r="F27" s="50"/>
      <c r="G27" s="50"/>
      <c r="H27" s="50"/>
      <c r="I27" s="50"/>
    </row>
    <row r="28" spans="3:9">
      <c r="C28" s="50"/>
      <c r="D28" s="50"/>
      <c r="E28" s="50"/>
      <c r="F28" s="50"/>
      <c r="G28" s="50"/>
      <c r="H28" s="50"/>
      <c r="I28" s="50"/>
    </row>
    <row r="31" spans="3:9">
      <c r="C31" s="46" t="s">
        <v>138</v>
      </c>
      <c r="D31" s="47"/>
      <c r="E31" s="47"/>
      <c r="F31" s="47"/>
      <c r="G31" s="47"/>
      <c r="H31" s="47"/>
      <c r="I31" s="47"/>
    </row>
    <row r="32" spans="3:9">
      <c r="C32" s="47"/>
      <c r="D32" s="47"/>
      <c r="E32" s="47"/>
      <c r="F32" s="47"/>
      <c r="G32" s="47"/>
      <c r="H32" s="47"/>
      <c r="I32" s="47"/>
    </row>
    <row r="33" spans="3:9" ht="20.25" customHeight="1">
      <c r="C33" s="47"/>
      <c r="D33" s="47"/>
      <c r="E33" s="47"/>
      <c r="F33" s="47"/>
      <c r="G33" s="47"/>
      <c r="H33" s="47"/>
      <c r="I33" s="47"/>
    </row>
    <row r="36" spans="3:9">
      <c r="C36" s="48" t="s">
        <v>151</v>
      </c>
      <c r="D36" s="48"/>
      <c r="E36" s="48"/>
      <c r="F36" s="48"/>
      <c r="G36" s="48"/>
      <c r="H36" s="48"/>
      <c r="I36" s="48"/>
    </row>
    <row r="37" spans="3:9">
      <c r="C37" s="48"/>
      <c r="D37" s="48"/>
      <c r="E37" s="48"/>
      <c r="F37" s="48"/>
      <c r="G37" s="48"/>
      <c r="H37" s="48"/>
      <c r="I37" s="48"/>
    </row>
    <row r="38" spans="3:9">
      <c r="C38" s="48"/>
      <c r="D38" s="48"/>
      <c r="E38" s="48"/>
      <c r="F38" s="48"/>
      <c r="G38" s="48"/>
      <c r="H38" s="48"/>
      <c r="I38" s="48"/>
    </row>
  </sheetData>
  <sheetProtection algorithmName="SHA-512" hashValue="FbqAAZk9y/U+5e8NnLlPEASGpHwzhibRoKLzwy00a8T6qFidi17uuTcUtP+nZyAv/86flNmArq45y+8XUm399w==" saltValue="CGolmdWZ+uq++YfOo43LGw==" spinCount="100000" sheet="1" selectLockedCells="1" selectUnlockedCells="1"/>
  <mergeCells count="7">
    <mergeCell ref="C31:I33"/>
    <mergeCell ref="C36:I38"/>
    <mergeCell ref="C6:I8"/>
    <mergeCell ref="C11:I13"/>
    <mergeCell ref="C16:I18"/>
    <mergeCell ref="C21:I23"/>
    <mergeCell ref="C26:I28"/>
  </mergeCells>
  <hyperlinks>
    <hyperlink ref="C6:I8" location="Einwohnerentwicklung!A1" display="Einwohnerentwicklung" xr:uid="{B3B98944-8E37-40CF-84A9-B392BD93C765}"/>
    <hyperlink ref="C11:I13" location="Einwohnerbewegungen!A1" display="Einwohnerentwicklung" xr:uid="{67A98B85-341E-4B9B-8F66-107A7496BD1A}"/>
    <hyperlink ref="C16:I18" location="Altersstruktur!A1" display="Einwohnerbewegungen" xr:uid="{3309AAFD-F4CB-44A8-AC4A-99A575F566A8}"/>
    <hyperlink ref="C21:I23" location="'Soz.v.pfl. Besch.'!A1" display="Sozialversicherungspflichtig Beschäftigte" xr:uid="{BB71E301-9845-447B-87B6-E7F83A686A7A}"/>
    <hyperlink ref="C26:I28" location="Arbeitslose!A1" display="Arbeitslose!A1" xr:uid="{A97ED03A-E9C1-4831-97EE-45E4754C033C}"/>
    <hyperlink ref="C31:I33" location="'Baugenehmig. &amp; Wohnungsbest.'!A1" display="Baugenehmigungen und Wohnungsbestand" xr:uid="{F9E6763A-0419-4F60-BBE1-2F0D16A7D387}"/>
    <hyperlink ref="C36:I38" location="Tourismus!A1" display="Tourismus!A1" xr:uid="{6A968E1E-1811-4A16-815E-539C80ABA573}"/>
  </hyperlinks>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547D9-00A7-4A93-9714-B9D1E177702A}">
  <sheetPr codeName="Tabelle10"/>
  <dimension ref="B1:X49"/>
  <sheetViews>
    <sheetView showGridLines="0" zoomScale="85" zoomScaleNormal="85" workbookViewId="0">
      <selection activeCell="P37" sqref="P37"/>
    </sheetView>
  </sheetViews>
  <sheetFormatPr baseColWidth="10" defaultRowHeight="15"/>
  <cols>
    <col min="14" max="14" width="15.7109375" customWidth="1"/>
    <col min="18" max="18" width="14.42578125" customWidth="1"/>
    <col min="19" max="19" width="16.140625" customWidth="1"/>
    <col min="20" max="20" width="6" customWidth="1"/>
  </cols>
  <sheetData>
    <row r="1" spans="15:22" ht="9.9499999999999993" customHeight="1"/>
    <row r="5" spans="15:22">
      <c r="O5" s="7"/>
      <c r="P5" s="7"/>
      <c r="Q5" s="7"/>
      <c r="R5" s="7"/>
      <c r="S5" s="7"/>
      <c r="T5" s="7"/>
      <c r="U5" s="7"/>
      <c r="V5" s="7"/>
    </row>
    <row r="6" spans="15:22" ht="18">
      <c r="O6" s="53" t="str">
        <f>'Pivot Einwohnerentwicklung'!$O$2</f>
        <v>Einwohner insgesamt</v>
      </c>
      <c r="P6" s="53"/>
      <c r="Q6" s="53"/>
      <c r="R6" s="53"/>
      <c r="S6" s="53"/>
      <c r="T6" s="53"/>
      <c r="U6" s="53"/>
      <c r="V6" s="53"/>
    </row>
    <row r="7" spans="15:22" ht="18">
      <c r="O7" s="53">
        <f>'Pivot Einwohnerentwicklung'!$O$1</f>
        <v>2024</v>
      </c>
      <c r="P7" s="53"/>
      <c r="Q7" s="53"/>
      <c r="R7" s="53"/>
      <c r="S7" s="53"/>
      <c r="T7" s="53"/>
      <c r="U7" s="53"/>
      <c r="V7" s="53"/>
    </row>
    <row r="8" spans="15:22">
      <c r="O8" s="7"/>
      <c r="P8" s="7"/>
      <c r="Q8" s="7"/>
      <c r="R8" s="7"/>
      <c r="S8" s="7"/>
      <c r="T8" s="7"/>
      <c r="U8" s="7"/>
      <c r="V8" s="7"/>
    </row>
    <row r="9" spans="15:22" ht="15.75">
      <c r="O9" s="7"/>
      <c r="P9" s="8" t="str">
        <f>'Pivot Einwohnerentwicklung'!N5</f>
        <v>Stadt Ingolstadt</v>
      </c>
      <c r="Q9" s="7"/>
      <c r="R9" s="7"/>
      <c r="S9" s="14">
        <f>'Pivot Einwohnerentwicklung'!O5</f>
        <v>141185</v>
      </c>
      <c r="T9" s="14"/>
      <c r="U9" s="21" t="str">
        <f>IF('Pivot Einwohnerentwicklung'!P5=0," ",'Pivot Einwohnerentwicklung'!P5)</f>
        <v xml:space="preserve"> </v>
      </c>
      <c r="V9" s="7"/>
    </row>
    <row r="10" spans="15:22" ht="15.75">
      <c r="O10" s="7"/>
      <c r="P10" s="8" t="str">
        <f>'Pivot Einwohnerentwicklung'!N6</f>
        <v>Landkreis Eichstätt</v>
      </c>
      <c r="Q10" s="7"/>
      <c r="R10" s="7"/>
      <c r="S10" s="14">
        <f>'Pivot Einwohnerentwicklung'!O6</f>
        <v>135668</v>
      </c>
      <c r="T10" s="14"/>
      <c r="U10" s="21" t="str">
        <f>IF('Pivot Einwohnerentwicklung'!P6=0," ",'Pivot Einwohnerentwicklung'!P6)</f>
        <v xml:space="preserve"> </v>
      </c>
      <c r="V10" s="7"/>
    </row>
    <row r="11" spans="15:22" ht="15.75">
      <c r="O11" s="7"/>
      <c r="P11" s="8" t="str">
        <f>'Pivot Einwohnerentwicklung'!N7</f>
        <v>Landkreis Neuburg-Schrobenhausen</v>
      </c>
      <c r="Q11" s="7"/>
      <c r="R11" s="7"/>
      <c r="S11" s="14">
        <f>'Pivot Einwohnerentwicklung'!O7</f>
        <v>99364</v>
      </c>
      <c r="T11" s="14"/>
      <c r="U11" s="21" t="str">
        <f>IF('Pivot Einwohnerentwicklung'!P7=0," ",'Pivot Einwohnerentwicklung'!P7)</f>
        <v xml:space="preserve"> </v>
      </c>
      <c r="V11" s="7"/>
    </row>
    <row r="12" spans="15:22" ht="15.75">
      <c r="O12" s="7"/>
      <c r="P12" s="8" t="str">
        <f>'Pivot Einwohnerentwicklung'!N8</f>
        <v>Landkreis Pfaffenhofen</v>
      </c>
      <c r="Q12" s="7"/>
      <c r="R12" s="7"/>
      <c r="S12" s="14">
        <f>'Pivot Einwohnerentwicklung'!O8</f>
        <v>130781</v>
      </c>
      <c r="T12" s="14"/>
      <c r="U12" s="21" t="str">
        <f>IF('Pivot Einwohnerentwicklung'!P8=0," ",'Pivot Einwohnerentwicklung'!P8)</f>
        <v xml:space="preserve"> </v>
      </c>
      <c r="V12" s="7"/>
    </row>
    <row r="13" spans="15:22" ht="15.75">
      <c r="O13" s="7"/>
      <c r="P13" s="8" t="str">
        <f>'Pivot Einwohnerentwicklung'!N9</f>
        <v>Region 10</v>
      </c>
      <c r="Q13" s="7"/>
      <c r="R13" s="7"/>
      <c r="S13" s="14">
        <f>'Pivot Einwohnerentwicklung'!O9</f>
        <v>506998</v>
      </c>
      <c r="T13" s="14"/>
      <c r="U13" s="21" t="str">
        <f>IF('Pivot Einwohnerentwicklung'!P9=0," ",'Pivot Einwohnerentwicklung'!P9)</f>
        <v xml:space="preserve"> </v>
      </c>
      <c r="V13" s="7"/>
    </row>
    <row r="14" spans="15:22" ht="15.75">
      <c r="O14" s="7"/>
      <c r="P14" s="8" t="str">
        <f>'Pivot Einwohnerentwicklung'!N10</f>
        <v>Oberbayern</v>
      </c>
      <c r="Q14" s="7"/>
      <c r="R14" s="7"/>
      <c r="S14" s="14">
        <f>'Pivot Einwohnerentwicklung'!O10</f>
        <v>4764548</v>
      </c>
      <c r="T14" s="14"/>
      <c r="U14" s="21" t="str">
        <f>IF('Pivot Einwohnerentwicklung'!P10=0," ",'Pivot Einwohnerentwicklung'!P10)</f>
        <v xml:space="preserve"> </v>
      </c>
      <c r="V14" s="7"/>
    </row>
    <row r="15" spans="15:22" ht="15.75">
      <c r="O15" s="7"/>
      <c r="P15" s="8" t="str">
        <f>'Pivot Einwohnerentwicklung'!N11</f>
        <v>Bayern</v>
      </c>
      <c r="Q15" s="7"/>
      <c r="R15" s="7"/>
      <c r="S15" s="14">
        <f>'Pivot Einwohnerentwicklung'!O11</f>
        <v>13248928</v>
      </c>
      <c r="T15" s="14"/>
      <c r="U15" s="21" t="str">
        <f>IF('Pivot Einwohnerentwicklung'!P11=0," ",'Pivot Einwohnerentwicklung'!P11)</f>
        <v xml:space="preserve"> </v>
      </c>
      <c r="V15" s="7"/>
    </row>
    <row r="16" spans="15:22" ht="15.75">
      <c r="O16" s="7"/>
      <c r="P16" s="8"/>
      <c r="Q16" s="7"/>
      <c r="R16" s="7"/>
      <c r="S16" s="9"/>
      <c r="T16" s="9"/>
      <c r="U16" s="7"/>
      <c r="V16" s="7"/>
    </row>
    <row r="17" spans="15:21" ht="15.75">
      <c r="O17" s="15"/>
      <c r="P17" s="16"/>
      <c r="Q17" s="15"/>
      <c r="R17" s="15"/>
      <c r="S17" s="17"/>
      <c r="T17" s="17"/>
      <c r="U17" s="15"/>
    </row>
    <row r="18" spans="15:21" ht="15.75">
      <c r="O18" s="15"/>
      <c r="P18" s="18"/>
      <c r="Q18" s="19"/>
      <c r="R18" s="19"/>
      <c r="S18" s="20"/>
      <c r="T18" s="20"/>
      <c r="U18" s="15"/>
    </row>
    <row r="19" spans="15:21">
      <c r="O19" s="15"/>
      <c r="P19" s="15"/>
      <c r="Q19" s="15"/>
      <c r="R19" s="15"/>
      <c r="S19" s="15"/>
      <c r="T19" s="15"/>
      <c r="U19" s="15"/>
    </row>
    <row r="20" spans="15:21">
      <c r="O20" s="15"/>
      <c r="P20" s="15"/>
      <c r="Q20" s="15"/>
      <c r="R20" s="15"/>
      <c r="S20" s="15"/>
      <c r="T20" s="15"/>
      <c r="U20" s="15"/>
    </row>
    <row r="21" spans="15:21">
      <c r="O21" s="15"/>
      <c r="P21" s="15"/>
      <c r="Q21" s="15"/>
      <c r="R21" s="15"/>
      <c r="S21" s="15"/>
      <c r="T21" s="15"/>
      <c r="U21" s="15"/>
    </row>
    <row r="22" spans="15:21">
      <c r="O22" s="15"/>
      <c r="P22" s="15"/>
      <c r="Q22" s="15"/>
      <c r="R22" s="15"/>
      <c r="S22" s="15"/>
      <c r="T22" s="15"/>
      <c r="U22" s="15"/>
    </row>
    <row r="23" spans="15:21">
      <c r="O23" s="15"/>
      <c r="P23" s="15"/>
      <c r="Q23" s="15"/>
      <c r="R23" s="15"/>
      <c r="S23" s="15"/>
      <c r="T23" s="15"/>
      <c r="U23" s="15"/>
    </row>
    <row r="44" spans="2:24">
      <c r="G44" s="6"/>
    </row>
    <row r="47" spans="2:24" ht="15" customHeight="1">
      <c r="B47" s="6" t="s">
        <v>105</v>
      </c>
      <c r="G47" s="6" t="s">
        <v>27</v>
      </c>
      <c r="S47" s="51" t="s">
        <v>6</v>
      </c>
      <c r="T47" s="51"/>
      <c r="U47" s="52"/>
      <c r="X47" s="4"/>
    </row>
    <row r="48" spans="2:24" ht="15" customHeight="1">
      <c r="B48" s="6" t="s">
        <v>7</v>
      </c>
      <c r="G48" s="6" t="s">
        <v>8</v>
      </c>
      <c r="S48" s="52"/>
      <c r="T48" s="52"/>
      <c r="U48" s="52"/>
    </row>
    <row r="49" spans="2:2">
      <c r="B49" s="6" t="s">
        <v>28</v>
      </c>
    </row>
  </sheetData>
  <sheetProtection algorithmName="SHA-512" hashValue="zTe77LfHt/9Z+5zvscHmyf86l2f65zEo3xXQ33DmFmPgmWy3JCxF5hsEcJbSnHDpSyNNSNRxkVQbgasa0o0AOA==" saltValue="3iB/t3qJJXckpe0ycweqhA==" spinCount="100000" sheet="1" selectLockedCells="1" pivotTables="0" selectUnlockedCells="1"/>
  <mergeCells count="3">
    <mergeCell ref="S47:U48"/>
    <mergeCell ref="O6:V6"/>
    <mergeCell ref="O7:V7"/>
  </mergeCells>
  <conditionalFormatting sqref="S16:T17 T9:T15">
    <cfRule type="dataBar" priority="2">
      <dataBar>
        <cfvo type="min"/>
        <cfvo type="max"/>
        <color rgb="FFACCBF9"/>
      </dataBar>
      <extLst>
        <ext xmlns:x14="http://schemas.microsoft.com/office/spreadsheetml/2009/9/main" uri="{B025F937-C7B1-47D3-B67F-A62EFF666E3E}">
          <x14:id>{EF0E4C06-9E97-4CD1-99CE-5C095DD9720F}</x14:id>
        </ext>
      </extLst>
    </cfRule>
  </conditionalFormatting>
  <conditionalFormatting sqref="U9:U15">
    <cfRule type="dataBar" priority="1">
      <dataBar>
        <cfvo type="min"/>
        <cfvo type="max"/>
        <color rgb="FFACCBF9"/>
      </dataBar>
      <extLst>
        <ext xmlns:x14="http://schemas.microsoft.com/office/spreadsheetml/2009/9/main" uri="{B025F937-C7B1-47D3-B67F-A62EFF666E3E}">
          <x14:id>{142E4C5C-4DD6-47A8-937F-8653A33D4530}</x14:id>
        </ext>
      </extLst>
    </cfRule>
  </conditionalFormatting>
  <hyperlinks>
    <hyperlink ref="S47:U48" location="Auswahl!A1" display="ß zurück" xr:uid="{65EE93D0-CE65-4728-87AF-FF2A321FEA6E}"/>
  </hyperlink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EF0E4C06-9E97-4CD1-99CE-5C095DD9720F}">
            <x14:dataBar minLength="0" maxLength="100" gradient="0" direction="rightToLeft">
              <x14:cfvo type="autoMin"/>
              <x14:cfvo type="autoMax"/>
              <x14:negativeFillColor rgb="FFFF0000"/>
              <x14:axisColor rgb="FF000000"/>
            </x14:dataBar>
          </x14:cfRule>
          <xm:sqref>S16:T17 T9:T15</xm:sqref>
        </x14:conditionalFormatting>
        <x14:conditionalFormatting xmlns:xm="http://schemas.microsoft.com/office/excel/2006/main">
          <x14:cfRule type="dataBar" id="{142E4C5C-4DD6-47A8-937F-8653A33D4530}">
            <x14:dataBar minLength="0" maxLength="100" gradient="0" direction="rightToLeft">
              <x14:cfvo type="autoMin"/>
              <x14:cfvo type="autoMax"/>
              <x14:negativeFillColor rgb="FFFF0000"/>
              <x14:axisColor rgb="FF000000"/>
            </x14:dataBar>
          </x14:cfRule>
          <xm:sqref>U9:U15</xm:sqref>
        </x14:conditionalFormatting>
      </x14:conditionalFormattings>
    </ext>
    <ext xmlns:x14="http://schemas.microsoft.com/office/spreadsheetml/2009/9/main" uri="{A8765BA9-456A-4dab-B4F3-ACF838C121DE}">
      <x14:slicerList>
        <x14:slicer r:id="rId3"/>
      </x14:slicerList>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89B4F-0746-4A84-8F51-48ED3ACA4674}">
  <dimension ref="B1:X49"/>
  <sheetViews>
    <sheetView showGridLines="0" zoomScale="85" zoomScaleNormal="85" workbookViewId="0"/>
  </sheetViews>
  <sheetFormatPr baseColWidth="10" defaultRowHeight="15"/>
  <cols>
    <col min="14" max="14" width="15.7109375" customWidth="1"/>
    <col min="18" max="18" width="15.140625" customWidth="1"/>
    <col min="19" max="19" width="16.140625" customWidth="1"/>
    <col min="20" max="20" width="6" customWidth="1"/>
  </cols>
  <sheetData>
    <row r="1" spans="15:22" ht="9.9499999999999993" customHeight="1"/>
    <row r="5" spans="15:22">
      <c r="O5" s="7"/>
      <c r="P5" s="7"/>
      <c r="Q5" s="7"/>
      <c r="R5" s="7"/>
      <c r="S5" s="7"/>
      <c r="T5" s="7"/>
      <c r="U5" s="7"/>
      <c r="V5" s="7"/>
    </row>
    <row r="6" spans="15:22" ht="18">
      <c r="O6" s="53" t="str">
        <f>'Pivot Einwohnerbewegungen'!H2</f>
        <v>Natürlicher Saldo</v>
      </c>
      <c r="P6" s="53"/>
      <c r="Q6" s="53"/>
      <c r="R6" s="53"/>
      <c r="S6" s="53"/>
      <c r="T6" s="53"/>
      <c r="U6" s="53"/>
      <c r="V6" s="53"/>
    </row>
    <row r="7" spans="15:22" ht="18">
      <c r="O7" s="53">
        <f>'Pivot Einwohnerbewegungen'!H1</f>
        <v>2024</v>
      </c>
      <c r="P7" s="53"/>
      <c r="Q7" s="53"/>
      <c r="R7" s="53"/>
      <c r="S7" s="53"/>
      <c r="T7" s="53"/>
      <c r="U7" s="53"/>
      <c r="V7" s="53"/>
    </row>
    <row r="8" spans="15:22">
      <c r="O8" s="7"/>
      <c r="P8" s="7"/>
      <c r="Q8" s="7"/>
      <c r="R8" s="7"/>
      <c r="S8" s="7"/>
      <c r="T8" s="7"/>
      <c r="U8" s="25" t="str">
        <f>IF(GETPIVOTDATA(" je 1 000 Einwohner",'Pivot Einwohnerbewegungen'!$G$4,"Ort","Stadt Ingolstadt")=0," ",'Pivot Einwohnerbewegungen'!I4)</f>
        <v xml:space="preserve"> </v>
      </c>
      <c r="V8" s="7"/>
    </row>
    <row r="9" spans="15:22" ht="15.75">
      <c r="O9" s="7"/>
      <c r="P9" s="14" t="str">
        <f>'Pivot Einwohnerbewegungen'!G5</f>
        <v>Stadt Ingolstadt</v>
      </c>
      <c r="Q9" s="7"/>
      <c r="R9" s="7"/>
      <c r="S9" s="14">
        <f>IF('Pivot Einwohnerbewegungen'!H5=0," ",'Pivot Einwohnerbewegungen'!H5)</f>
        <v>45</v>
      </c>
      <c r="T9" s="14"/>
      <c r="U9" s="24" t="str">
        <f>IF('Pivot Einwohnerbewegungen'!I5=0," ",'Pivot Einwohnerbewegungen'!I5)</f>
        <v xml:space="preserve"> </v>
      </c>
      <c r="V9" s="7"/>
    </row>
    <row r="10" spans="15:22" ht="15.75">
      <c r="O10" s="7"/>
      <c r="P10" s="14" t="str">
        <f>'Pivot Einwohnerbewegungen'!G6</f>
        <v>Landkreis Eichstätt</v>
      </c>
      <c r="Q10" s="7"/>
      <c r="R10" s="7"/>
      <c r="S10" s="14">
        <f>IF('Pivot Einwohnerbewegungen'!H6=0," ",'Pivot Einwohnerbewegungen'!H6)</f>
        <v>2</v>
      </c>
      <c r="T10" s="14"/>
      <c r="U10" s="24" t="str">
        <f>IF('Pivot Einwohnerbewegungen'!I6=0," ",'Pivot Einwohnerbewegungen'!I6)</f>
        <v xml:space="preserve"> </v>
      </c>
      <c r="V10" s="7"/>
    </row>
    <row r="11" spans="15:22" ht="15.75">
      <c r="O11" s="7"/>
      <c r="P11" s="14" t="str">
        <f>'Pivot Einwohnerbewegungen'!G7</f>
        <v>Landkreis Neuburg-Schrobenhausen</v>
      </c>
      <c r="Q11" s="7"/>
      <c r="R11" s="7"/>
      <c r="S11" s="14">
        <f>IF('Pivot Einwohnerbewegungen'!H7=0," ",'Pivot Einwohnerbewegungen'!H7)</f>
        <v>-225</v>
      </c>
      <c r="T11" s="14"/>
      <c r="U11" s="24" t="str">
        <f>IF('Pivot Einwohnerbewegungen'!I7=0," ",'Pivot Einwohnerbewegungen'!I7)</f>
        <v xml:space="preserve"> </v>
      </c>
      <c r="V11" s="7"/>
    </row>
    <row r="12" spans="15:22" ht="15.75">
      <c r="O12" s="7"/>
      <c r="P12" s="14" t="str">
        <f>'Pivot Einwohnerbewegungen'!G8</f>
        <v>Landkreis Pfaffenhofen</v>
      </c>
      <c r="Q12" s="7"/>
      <c r="R12" s="7"/>
      <c r="S12" s="14">
        <f>IF('Pivot Einwohnerbewegungen'!H8=0," ",'Pivot Einwohnerbewegungen'!H8)</f>
        <v>-51</v>
      </c>
      <c r="T12" s="14"/>
      <c r="U12" s="24" t="str">
        <f>IF('Pivot Einwohnerbewegungen'!I8=0," ",'Pivot Einwohnerbewegungen'!I8)</f>
        <v xml:space="preserve"> </v>
      </c>
      <c r="V12" s="7"/>
    </row>
    <row r="13" spans="15:22" ht="15.75">
      <c r="O13" s="7"/>
      <c r="P13" s="14" t="str">
        <f>'Pivot Einwohnerbewegungen'!G9</f>
        <v>Region 10</v>
      </c>
      <c r="Q13" s="7"/>
      <c r="R13" s="7"/>
      <c r="S13" s="14">
        <f>IF('Pivot Einwohnerbewegungen'!H9=0," ",'Pivot Einwohnerbewegungen'!H9)</f>
        <v>-229</v>
      </c>
      <c r="T13" s="14"/>
      <c r="U13" s="24" t="str">
        <f>IF('Pivot Einwohnerbewegungen'!I9=0," ",'Pivot Einwohnerbewegungen'!I9)</f>
        <v xml:space="preserve"> </v>
      </c>
      <c r="V13" s="7"/>
    </row>
    <row r="14" spans="15:22" ht="15.75">
      <c r="O14" s="7"/>
      <c r="P14" s="14" t="str">
        <f>'Pivot Einwohnerbewegungen'!G10</f>
        <v>Oberbayern</v>
      </c>
      <c r="Q14" s="7"/>
      <c r="R14" s="7"/>
      <c r="S14" s="14">
        <f>IF('Pivot Einwohnerbewegungen'!H10=0," ",'Pivot Einwohnerbewegungen'!H10)</f>
        <v>-3285</v>
      </c>
      <c r="T14" s="14"/>
      <c r="U14" s="24" t="str">
        <f>IF('Pivot Einwohnerbewegungen'!I10=0," ",'Pivot Einwohnerbewegungen'!I10)</f>
        <v xml:space="preserve"> </v>
      </c>
      <c r="V14" s="7"/>
    </row>
    <row r="15" spans="15:22" ht="15.75">
      <c r="O15" s="7"/>
      <c r="P15" s="14" t="str">
        <f>'Pivot Einwohnerbewegungen'!G11</f>
        <v>Bayern</v>
      </c>
      <c r="Q15" s="7"/>
      <c r="R15" s="7"/>
      <c r="S15" s="14">
        <f>IF('Pivot Einwohnerbewegungen'!H11=0," ",'Pivot Einwohnerbewegungen'!H11)</f>
        <v>-29696</v>
      </c>
      <c r="T15" s="14"/>
      <c r="U15" s="24" t="str">
        <f>IF('Pivot Einwohnerbewegungen'!I11=0," ",'Pivot Einwohnerbewegungen'!I11)</f>
        <v xml:space="preserve"> </v>
      </c>
      <c r="V15" s="7"/>
    </row>
    <row r="16" spans="15:22" ht="15.75">
      <c r="O16" s="7"/>
      <c r="P16" s="8"/>
      <c r="Q16" s="7"/>
      <c r="R16" s="7"/>
      <c r="S16" s="9"/>
      <c r="T16" s="9"/>
      <c r="U16" s="7"/>
      <c r="V16" s="7"/>
    </row>
    <row r="17" spans="15:21" ht="15.75">
      <c r="O17" s="15"/>
      <c r="P17" s="16"/>
      <c r="Q17" s="15"/>
      <c r="R17" s="15"/>
      <c r="S17" s="17"/>
      <c r="T17" s="17"/>
      <c r="U17" s="15"/>
    </row>
    <row r="18" spans="15:21" ht="15.75">
      <c r="O18" s="15"/>
      <c r="P18" s="18"/>
      <c r="Q18" s="19"/>
      <c r="R18" s="19"/>
      <c r="S18" s="20"/>
      <c r="T18" s="20"/>
      <c r="U18" s="15"/>
    </row>
    <row r="19" spans="15:21">
      <c r="O19" s="15"/>
      <c r="P19" s="15"/>
      <c r="Q19" s="15"/>
      <c r="R19" s="15"/>
      <c r="S19" s="15"/>
      <c r="T19" s="15"/>
      <c r="U19" s="15"/>
    </row>
    <row r="20" spans="15:21">
      <c r="O20" s="15"/>
      <c r="P20" s="15"/>
      <c r="Q20" s="15"/>
      <c r="R20" s="15"/>
      <c r="S20" s="15"/>
      <c r="T20" s="15"/>
      <c r="U20" s="15"/>
    </row>
    <row r="21" spans="15:21">
      <c r="O21" s="15"/>
      <c r="P21" s="15"/>
      <c r="Q21" s="15"/>
      <c r="R21" s="15"/>
      <c r="S21" s="15"/>
      <c r="T21" s="15"/>
      <c r="U21" s="15"/>
    </row>
    <row r="22" spans="15:21">
      <c r="O22" s="15"/>
      <c r="P22" s="15"/>
      <c r="Q22" s="15"/>
      <c r="R22" s="15"/>
      <c r="S22" s="15"/>
      <c r="T22" s="15"/>
      <c r="U22" s="15"/>
    </row>
    <row r="23" spans="15:21">
      <c r="O23" s="15"/>
      <c r="P23" s="15"/>
      <c r="Q23" s="15"/>
      <c r="R23" s="15"/>
      <c r="S23" s="15"/>
      <c r="T23" s="15"/>
      <c r="U23" s="15"/>
    </row>
    <row r="44" spans="2:24">
      <c r="G44" s="6"/>
    </row>
    <row r="47" spans="2:24" ht="15" customHeight="1">
      <c r="B47" s="6" t="s">
        <v>105</v>
      </c>
      <c r="G47" s="6" t="s">
        <v>27</v>
      </c>
      <c r="S47" s="51" t="s">
        <v>6</v>
      </c>
      <c r="T47" s="51"/>
      <c r="U47" s="52"/>
      <c r="X47" s="4"/>
    </row>
    <row r="48" spans="2:24" ht="15" customHeight="1">
      <c r="B48" s="6" t="s">
        <v>7</v>
      </c>
      <c r="G48" s="6" t="s">
        <v>8</v>
      </c>
      <c r="S48" s="52"/>
      <c r="T48" s="52"/>
      <c r="U48" s="52"/>
    </row>
    <row r="49" spans="2:2">
      <c r="B49" s="6" t="s">
        <v>28</v>
      </c>
    </row>
  </sheetData>
  <sheetProtection algorithmName="SHA-512" hashValue="Ih++JBlqRwiBVQrEK5oETBCLvVugodpEYZyONXzSOn/VIzRc4VyNvo6GA/Odj8ihsoBzrFOH89fveUjzAVFshQ==" saltValue="Dan9QECnEGdlaX5Thz4JCg==" spinCount="100000" sheet="1" selectLockedCells="1" pivotTables="0" selectUnlockedCells="1"/>
  <mergeCells count="3">
    <mergeCell ref="O6:V6"/>
    <mergeCell ref="O7:V7"/>
    <mergeCell ref="S47:U48"/>
  </mergeCells>
  <conditionalFormatting sqref="S16:T17 T9:T15">
    <cfRule type="dataBar" priority="2">
      <dataBar>
        <cfvo type="min"/>
        <cfvo type="max"/>
        <color rgb="FFACCBF9"/>
      </dataBar>
      <extLst>
        <ext xmlns:x14="http://schemas.microsoft.com/office/spreadsheetml/2009/9/main" uri="{B025F937-C7B1-47D3-B67F-A62EFF666E3E}">
          <x14:id>{36F912CB-CF42-47A6-9C22-12EA641440EE}</x14:id>
        </ext>
      </extLst>
    </cfRule>
  </conditionalFormatting>
  <conditionalFormatting sqref="U9:U15">
    <cfRule type="dataBar" priority="1">
      <dataBar>
        <cfvo type="min"/>
        <cfvo type="max"/>
        <color rgb="FFACCBF9"/>
      </dataBar>
      <extLst>
        <ext xmlns:x14="http://schemas.microsoft.com/office/spreadsheetml/2009/9/main" uri="{B025F937-C7B1-47D3-B67F-A62EFF666E3E}">
          <x14:id>{689C37CE-71DA-4F32-8E6C-606108DDF15B}</x14:id>
        </ext>
      </extLst>
    </cfRule>
  </conditionalFormatting>
  <hyperlinks>
    <hyperlink ref="S47:U48" location="Auswahl!A1" display="ß zurück" xr:uid="{C540DA16-D1C6-44C5-A424-0CDF194544F4}"/>
  </hyperlink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36F912CB-CF42-47A6-9C22-12EA641440EE}">
            <x14:dataBar minLength="0" maxLength="100" gradient="0" direction="rightToLeft">
              <x14:cfvo type="autoMin"/>
              <x14:cfvo type="autoMax"/>
              <x14:negativeFillColor rgb="FFFF0000"/>
              <x14:axisColor rgb="FF000000"/>
            </x14:dataBar>
          </x14:cfRule>
          <xm:sqref>S16:T17 T9:T15</xm:sqref>
        </x14:conditionalFormatting>
        <x14:conditionalFormatting xmlns:xm="http://schemas.microsoft.com/office/excel/2006/main">
          <x14:cfRule type="dataBar" id="{689C37CE-71DA-4F32-8E6C-606108DDF15B}">
            <x14:dataBar minLength="0" maxLength="100" gradient="0" direction="rightToLeft">
              <x14:cfvo type="autoMin"/>
              <x14:cfvo type="autoMax"/>
              <x14:negativeFillColor rgb="FFFF0000"/>
              <x14:axisColor rgb="FF000000"/>
            </x14:dataBar>
          </x14:cfRule>
          <xm:sqref>U9:U15</xm:sqref>
        </x14:conditionalFormatting>
      </x14:conditionalFormattings>
    </ext>
    <ext xmlns:x14="http://schemas.microsoft.com/office/spreadsheetml/2009/9/main" uri="{A8765BA9-456A-4dab-B4F3-ACF838C121DE}">
      <x14:slicerList>
        <x14:slicer r:id="rId3"/>
      </x14:slicerList>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6108A-61AE-4C12-AD04-7D6F2A536E51}">
  <dimension ref="B1:X49"/>
  <sheetViews>
    <sheetView showGridLines="0" topLeftCell="A7" zoomScale="85" zoomScaleNormal="85" workbookViewId="0"/>
  </sheetViews>
  <sheetFormatPr baseColWidth="10" defaultRowHeight="15"/>
  <cols>
    <col min="14" max="14" width="15.7109375" customWidth="1"/>
    <col min="18" max="18" width="14.7109375" customWidth="1"/>
    <col min="19" max="19" width="16.140625" customWidth="1"/>
    <col min="20" max="20" width="6" customWidth="1"/>
  </cols>
  <sheetData>
    <row r="1" spans="15:22" ht="9.9499999999999993" customHeight="1"/>
    <row r="5" spans="15:22">
      <c r="O5" s="7"/>
      <c r="P5" s="7"/>
      <c r="Q5" s="7"/>
      <c r="R5" s="7"/>
      <c r="S5" s="7"/>
      <c r="T5" s="7"/>
      <c r="U5" s="7"/>
      <c r="V5" s="7"/>
    </row>
    <row r="6" spans="15:22" ht="18">
      <c r="O6" s="53" t="str">
        <f>'Pivot Altersstruktur'!M2</f>
        <v xml:space="preserve"> 3 bis unter 6 Jahre</v>
      </c>
      <c r="P6" s="53"/>
      <c r="Q6" s="53"/>
      <c r="R6" s="53"/>
      <c r="S6" s="53"/>
      <c r="T6" s="53"/>
      <c r="U6" s="53"/>
      <c r="V6" s="53"/>
    </row>
    <row r="7" spans="15:22" ht="18">
      <c r="O7" s="53">
        <f>'Pivot Altersstruktur'!M1</f>
        <v>2020</v>
      </c>
      <c r="P7" s="53"/>
      <c r="Q7" s="53"/>
      <c r="R7" s="53"/>
      <c r="S7" s="53"/>
      <c r="T7" s="53"/>
      <c r="U7" s="53"/>
      <c r="V7" s="53"/>
    </row>
    <row r="8" spans="15:22">
      <c r="O8" s="7"/>
      <c r="P8" s="7"/>
      <c r="Q8" s="7"/>
      <c r="R8" s="7"/>
      <c r="S8" s="7"/>
      <c r="T8" s="7"/>
      <c r="U8" s="7"/>
      <c r="V8" s="7"/>
    </row>
    <row r="9" spans="15:22" ht="15.75">
      <c r="O9" s="7"/>
      <c r="P9" s="8" t="str">
        <f>'Pivot Altersstruktur'!L5</f>
        <v>Stadt Ingolstadt</v>
      </c>
      <c r="Q9" s="7"/>
      <c r="R9" s="7"/>
      <c r="S9" s="14">
        <f>'Pivot Altersstruktur'!M5</f>
        <v>4217</v>
      </c>
      <c r="T9" s="14"/>
      <c r="U9" s="21">
        <f>IF('Pivot Altersstruktur'!N5=0," ",'Pivot Altersstruktur'!N5)</f>
        <v>3.0791810269291432E-2</v>
      </c>
      <c r="V9" s="7"/>
    </row>
    <row r="10" spans="15:22" ht="15.75">
      <c r="O10" s="7"/>
      <c r="P10" s="8" t="str">
        <f>'Pivot Altersstruktur'!L6</f>
        <v>Landkreis Eichstätt</v>
      </c>
      <c r="Q10" s="7"/>
      <c r="R10" s="7"/>
      <c r="S10" s="14">
        <f>'Pivot Altersstruktur'!M6</f>
        <v>4537</v>
      </c>
      <c r="T10" s="14"/>
      <c r="U10" s="21">
        <f>IF('Pivot Altersstruktur'!N6=0," ",'Pivot Altersstruktur'!N6)</f>
        <v>3.40694906472227E-2</v>
      </c>
      <c r="V10" s="7"/>
    </row>
    <row r="11" spans="15:22" ht="15.75">
      <c r="O11" s="7"/>
      <c r="P11" s="8" t="str">
        <f>'Pivot Altersstruktur'!L7</f>
        <v>Landkreis Neuburg-Schrobenhausen</v>
      </c>
      <c r="Q11" s="7"/>
      <c r="R11" s="7"/>
      <c r="S11" s="14">
        <f>'Pivot Altersstruktur'!M7</f>
        <v>3072</v>
      </c>
      <c r="T11" s="14"/>
      <c r="U11" s="21">
        <f>IF('Pivot Altersstruktur'!N7=0," ",'Pivot Altersstruktur'!N7)</f>
        <v>3.1433541389542616E-2</v>
      </c>
      <c r="V11" s="7"/>
    </row>
    <row r="12" spans="15:22" ht="15.75">
      <c r="O12" s="7"/>
      <c r="P12" s="8" t="str">
        <f>'Pivot Altersstruktur'!L8</f>
        <v>Landkreis Pfaffenhofen</v>
      </c>
      <c r="Q12" s="7"/>
      <c r="R12" s="7"/>
      <c r="S12" s="14">
        <f>'Pivot Altersstruktur'!M8</f>
        <v>4217</v>
      </c>
      <c r="T12" s="14"/>
      <c r="U12" s="21">
        <f>IF('Pivot Altersstruktur'!N8=0," ",'Pivot Altersstruktur'!N8)</f>
        <v>3.0791810269291432E-2</v>
      </c>
      <c r="V12" s="7"/>
    </row>
    <row r="13" spans="15:22" ht="15.75">
      <c r="O13" s="7"/>
      <c r="P13" s="8" t="str">
        <f>'Pivot Altersstruktur'!L9</f>
        <v>Region 10</v>
      </c>
      <c r="Q13" s="7"/>
      <c r="R13" s="7"/>
      <c r="S13" s="14">
        <f>'Pivot Altersstruktur'!M9</f>
        <v>16043</v>
      </c>
      <c r="T13" s="14"/>
      <c r="U13" s="21">
        <f>IF('Pivot Altersstruktur'!N9=0," ",'Pivot Altersstruktur'!N9)</f>
        <v>3.1780714456926762E-2</v>
      </c>
      <c r="V13" s="7"/>
    </row>
    <row r="14" spans="15:22" ht="15.75">
      <c r="O14" s="7"/>
      <c r="P14" s="8" t="str">
        <f>'Pivot Altersstruktur'!L10</f>
        <v>Oberbayern</v>
      </c>
      <c r="Q14" s="7"/>
      <c r="R14" s="7"/>
      <c r="S14" s="14">
        <f>'Pivot Altersstruktur'!M10</f>
        <v>142031</v>
      </c>
      <c r="T14" s="14"/>
      <c r="U14" s="21">
        <f>IF('Pivot Altersstruktur'!N10=0," ",'Pivot Altersstruktur'!N10)</f>
        <v>3.0093124247306407E-2</v>
      </c>
      <c r="V14" s="7"/>
    </row>
    <row r="15" spans="15:22" ht="15.75">
      <c r="O15" s="7"/>
      <c r="P15" s="8" t="str">
        <f>'Pivot Altersstruktur'!L11</f>
        <v>Bayern</v>
      </c>
      <c r="Q15" s="7"/>
      <c r="R15" s="7"/>
      <c r="S15" s="14">
        <f>'Pivot Altersstruktur'!M11</f>
        <v>383003</v>
      </c>
      <c r="T15" s="14"/>
      <c r="U15" s="21">
        <f>IF('Pivot Altersstruktur'!N11=0," ",'Pivot Altersstruktur'!N11)</f>
        <v>2.9147463166989379E-2</v>
      </c>
      <c r="V15" s="7"/>
    </row>
    <row r="16" spans="15:22" ht="15.75">
      <c r="O16" s="7"/>
      <c r="P16" s="8"/>
      <c r="Q16" s="7"/>
      <c r="R16" s="7"/>
      <c r="S16" s="9"/>
      <c r="T16" s="9"/>
      <c r="U16" s="7"/>
      <c r="V16" s="7"/>
    </row>
    <row r="17" spans="15:21" ht="15.75">
      <c r="O17" s="15"/>
      <c r="P17" s="16"/>
      <c r="Q17" s="15"/>
      <c r="R17" s="15"/>
      <c r="S17" s="17"/>
      <c r="T17" s="17"/>
      <c r="U17" s="15"/>
    </row>
    <row r="18" spans="15:21" ht="15.75">
      <c r="O18" s="15"/>
      <c r="P18" s="18"/>
      <c r="Q18" s="19"/>
      <c r="R18" s="19"/>
      <c r="S18" s="20"/>
      <c r="T18" s="20"/>
      <c r="U18" s="15"/>
    </row>
    <row r="19" spans="15:21">
      <c r="O19" s="15"/>
      <c r="P19" s="15"/>
      <c r="Q19" s="15"/>
      <c r="R19" s="15"/>
      <c r="S19" s="15"/>
      <c r="T19" s="15"/>
      <c r="U19" s="15"/>
    </row>
    <row r="20" spans="15:21">
      <c r="O20" s="15"/>
      <c r="P20" s="15"/>
      <c r="Q20" s="15"/>
      <c r="R20" s="15"/>
      <c r="S20" s="15"/>
      <c r="T20" s="15"/>
      <c r="U20" s="15"/>
    </row>
    <row r="21" spans="15:21">
      <c r="O21" s="15"/>
      <c r="P21" s="15"/>
      <c r="Q21" s="15"/>
      <c r="R21" s="15"/>
      <c r="S21" s="15"/>
      <c r="T21" s="15"/>
      <c r="U21" s="15"/>
    </row>
    <row r="22" spans="15:21">
      <c r="O22" s="15"/>
      <c r="P22" s="15"/>
      <c r="Q22" s="15"/>
      <c r="R22" s="15"/>
      <c r="S22" s="15"/>
      <c r="T22" s="15"/>
      <c r="U22" s="15"/>
    </row>
    <row r="23" spans="15:21">
      <c r="O23" s="15"/>
      <c r="P23" s="15"/>
      <c r="Q23" s="15"/>
      <c r="R23" s="15"/>
      <c r="S23" s="15"/>
      <c r="T23" s="15"/>
      <c r="U23" s="15"/>
    </row>
    <row r="44" spans="2:24">
      <c r="G44" s="6"/>
    </row>
    <row r="47" spans="2:24" ht="15" customHeight="1">
      <c r="B47" s="6" t="s">
        <v>105</v>
      </c>
      <c r="G47" s="6" t="s">
        <v>27</v>
      </c>
      <c r="S47" s="51" t="s">
        <v>6</v>
      </c>
      <c r="T47" s="51"/>
      <c r="U47" s="52"/>
      <c r="X47" s="4"/>
    </row>
    <row r="48" spans="2:24" ht="15" customHeight="1">
      <c r="B48" s="6" t="s">
        <v>7</v>
      </c>
      <c r="G48" s="6" t="s">
        <v>8</v>
      </c>
      <c r="S48" s="52"/>
      <c r="T48" s="52"/>
      <c r="U48" s="52"/>
    </row>
    <row r="49" spans="2:2">
      <c r="B49" s="6" t="s">
        <v>28</v>
      </c>
    </row>
  </sheetData>
  <sheetProtection algorithmName="SHA-512" hashValue="2NN3N1U8TCeTL5rhP0Yd8qdOP60Arpg9ZstQ4C7aK+sR5bgO1Dx/klRG5OA4DHn9bFfLldEkpiikA5oARM4w+g==" saltValue="VSNI+8bedwkqFWMgeqqtfg==" spinCount="100000" sheet="1" selectLockedCells="1" pivotTables="0" selectUnlockedCells="1"/>
  <mergeCells count="3">
    <mergeCell ref="O6:V6"/>
    <mergeCell ref="O7:V7"/>
    <mergeCell ref="S47:U48"/>
  </mergeCells>
  <conditionalFormatting sqref="S16:T17 T9:T15">
    <cfRule type="dataBar" priority="3">
      <dataBar>
        <cfvo type="min"/>
        <cfvo type="max"/>
        <color rgb="FFACCBF9"/>
      </dataBar>
      <extLst>
        <ext xmlns:x14="http://schemas.microsoft.com/office/spreadsheetml/2009/9/main" uri="{B025F937-C7B1-47D3-B67F-A62EFF666E3E}">
          <x14:id>{F8935964-6E19-4BB5-BE7D-AA0E2DE66C54}</x14:id>
        </ext>
      </extLst>
    </cfRule>
  </conditionalFormatting>
  <conditionalFormatting sqref="U9:U15">
    <cfRule type="dataBar" priority="1">
      <dataBar>
        <cfvo type="min"/>
        <cfvo type="max"/>
        <color rgb="FFACCBF9"/>
      </dataBar>
      <extLst>
        <ext xmlns:x14="http://schemas.microsoft.com/office/spreadsheetml/2009/9/main" uri="{B025F937-C7B1-47D3-B67F-A62EFF666E3E}">
          <x14:id>{A05681F8-D983-45BC-B6EC-07524A6AC6AB}</x14:id>
        </ext>
      </extLst>
    </cfRule>
  </conditionalFormatting>
  <hyperlinks>
    <hyperlink ref="S47:U48" location="Auswahl!A1" display="ß zurück" xr:uid="{C07874CF-73DC-4DB2-A254-C4CAD1B1A01B}"/>
  </hyperlink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F8935964-6E19-4BB5-BE7D-AA0E2DE66C54}">
            <x14:dataBar minLength="0" maxLength="100" gradient="0" direction="rightToLeft">
              <x14:cfvo type="autoMin"/>
              <x14:cfvo type="autoMax"/>
              <x14:negativeFillColor rgb="FFFF0000"/>
              <x14:axisColor rgb="FF000000"/>
            </x14:dataBar>
          </x14:cfRule>
          <xm:sqref>S16:T17 T9:T15</xm:sqref>
        </x14:conditionalFormatting>
        <x14:conditionalFormatting xmlns:xm="http://schemas.microsoft.com/office/excel/2006/main">
          <x14:cfRule type="dataBar" id="{A05681F8-D983-45BC-B6EC-07524A6AC6AB}">
            <x14:dataBar minLength="0" maxLength="100" gradient="0" direction="rightToLeft">
              <x14:cfvo type="autoMin"/>
              <x14:cfvo type="autoMax"/>
              <x14:negativeFillColor rgb="FFFF0000"/>
              <x14:axisColor rgb="FF000000"/>
            </x14:dataBar>
          </x14:cfRule>
          <xm:sqref>U9:U15</xm:sqref>
        </x14:conditionalFormatting>
      </x14:conditionalFormattings>
    </ext>
    <ext xmlns:x14="http://schemas.microsoft.com/office/spreadsheetml/2009/9/main" uri="{A8765BA9-456A-4dab-B4F3-ACF838C121DE}">
      <x14:slicerList>
        <x14:slicer r:id="rId3"/>
      </x14:slicerList>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AC886-958D-4521-97D4-A4874FC212D2}">
  <dimension ref="B1:X51"/>
  <sheetViews>
    <sheetView showGridLines="0" workbookViewId="0">
      <selection activeCell="S11" sqref="S11"/>
    </sheetView>
  </sheetViews>
  <sheetFormatPr baseColWidth="10" defaultRowHeight="15"/>
  <cols>
    <col min="14" max="14" width="15.7109375" customWidth="1"/>
    <col min="18" max="18" width="14.42578125" customWidth="1"/>
    <col min="19" max="19" width="16.140625" customWidth="1"/>
    <col min="20" max="20" width="6" customWidth="1"/>
  </cols>
  <sheetData>
    <row r="1" spans="15:22" ht="9.9499999999999993" customHeight="1"/>
    <row r="5" spans="15:22">
      <c r="O5" s="7"/>
      <c r="P5" s="7"/>
      <c r="Q5" s="7"/>
      <c r="R5" s="7"/>
      <c r="S5" s="7"/>
      <c r="T5" s="7"/>
      <c r="U5" s="7"/>
      <c r="V5" s="7"/>
    </row>
    <row r="6" spans="15:22" ht="18">
      <c r="O6" s="53">
        <f>'Pivot Soz.v.pfl. Besch.'!$H$1</f>
        <v>2021</v>
      </c>
      <c r="P6" s="53"/>
      <c r="Q6" s="53"/>
      <c r="R6" s="53"/>
      <c r="S6" s="53"/>
      <c r="T6" s="53"/>
      <c r="U6" s="53"/>
      <c r="V6" s="53"/>
    </row>
    <row r="7" spans="15:22" ht="18">
      <c r="O7" s="53" t="str">
        <f>'Pivot Soz.v.pfl. Besch.'!$H$2</f>
        <v>Pendlersaldo</v>
      </c>
      <c r="P7" s="53"/>
      <c r="Q7" s="53"/>
      <c r="R7" s="53"/>
      <c r="S7" s="53"/>
      <c r="T7" s="53"/>
      <c r="U7" s="53"/>
      <c r="V7" s="53"/>
    </row>
    <row r="8" spans="15:22">
      <c r="O8" s="7"/>
      <c r="P8" s="7"/>
      <c r="Q8" s="7"/>
      <c r="R8" s="7"/>
      <c r="S8" s="7"/>
      <c r="T8" s="7"/>
      <c r="U8" s="25" t="str">
        <f>IF(GETPIVOTDATA(" je 1 000 Einwohner",'Pivot Einwohnerbewegungen'!$G$4,"Ort","Stadt Ingolstadt")=0," ",'Pivot Einwohnerbewegungen'!I4)</f>
        <v xml:space="preserve"> </v>
      </c>
      <c r="V8" s="7"/>
    </row>
    <row r="9" spans="15:22" ht="15.75">
      <c r="O9" s="7"/>
      <c r="P9" s="8" t="str">
        <f>'Pivot Soz.v.pfl. Besch.'!G5</f>
        <v>Stadt Ingolstadt</v>
      </c>
      <c r="Q9" s="7"/>
      <c r="R9" s="7"/>
      <c r="S9" s="14">
        <f>'Pivot Soz.v.pfl. Besch.'!H5</f>
        <v>40717</v>
      </c>
      <c r="T9" s="14"/>
      <c r="U9" s="24" t="str">
        <f>IF('Pivot Einwohnerbewegungen'!I5=0," ",'Pivot Einwohnerbewegungen'!I5)</f>
        <v xml:space="preserve"> </v>
      </c>
      <c r="V9" s="7"/>
    </row>
    <row r="10" spans="15:22" ht="15.75">
      <c r="O10" s="7"/>
      <c r="P10" s="8" t="str">
        <f>'Pivot Soz.v.pfl. Besch.'!G6</f>
        <v>Landkreis Eichstätt</v>
      </c>
      <c r="Q10" s="7"/>
      <c r="R10" s="7"/>
      <c r="S10" s="14">
        <f>'Pivot Soz.v.pfl. Besch.'!H6</f>
        <v>-16132</v>
      </c>
      <c r="T10" s="14"/>
      <c r="U10" s="24" t="str">
        <f>IF('Pivot Einwohnerbewegungen'!I6=0," ",'Pivot Einwohnerbewegungen'!I6)</f>
        <v xml:space="preserve"> </v>
      </c>
      <c r="V10" s="7"/>
    </row>
    <row r="11" spans="15:22" ht="15.75">
      <c r="O11" s="7"/>
      <c r="P11" s="8" t="str">
        <f>'Pivot Soz.v.pfl. Besch.'!G7</f>
        <v>Landkreis Neuburg-Schrobenhausen</v>
      </c>
      <c r="Q11" s="7"/>
      <c r="R11" s="7"/>
      <c r="S11" s="14">
        <f>'Pivot Soz.v.pfl. Besch.'!H7</f>
        <v>-10405</v>
      </c>
      <c r="T11" s="14"/>
      <c r="U11" s="24" t="str">
        <f>IF('Pivot Einwohnerbewegungen'!I7=0," ",'Pivot Einwohnerbewegungen'!I7)</f>
        <v xml:space="preserve"> </v>
      </c>
      <c r="V11" s="7"/>
    </row>
    <row r="12" spans="15:22" ht="15.75">
      <c r="O12" s="7"/>
      <c r="P12" s="8" t="str">
        <f>'Pivot Soz.v.pfl. Besch.'!G8</f>
        <v>Landkreis Pfaffenhofen</v>
      </c>
      <c r="Q12" s="7"/>
      <c r="R12" s="7"/>
      <c r="S12" s="14">
        <f>'Pivot Soz.v.pfl. Besch.'!H8</f>
        <v>-12984</v>
      </c>
      <c r="T12" s="14"/>
      <c r="U12" s="24" t="str">
        <f>IF('Pivot Einwohnerbewegungen'!I8=0," ",'Pivot Einwohnerbewegungen'!I8)</f>
        <v xml:space="preserve"> </v>
      </c>
      <c r="V12" s="7"/>
    </row>
    <row r="13" spans="15:22" ht="15.75">
      <c r="O13" s="7"/>
      <c r="P13" s="8" t="str">
        <f>'Pivot Soz.v.pfl. Besch.'!G9</f>
        <v>Region 10</v>
      </c>
      <c r="Q13" s="7"/>
      <c r="R13" s="7"/>
      <c r="S13" s="14">
        <f>'Pivot Soz.v.pfl. Besch.'!H9</f>
        <v>1196</v>
      </c>
      <c r="T13" s="14"/>
      <c r="U13" s="24" t="str">
        <f>IF('Pivot Einwohnerbewegungen'!I9=0," ",'Pivot Einwohnerbewegungen'!I9)</f>
        <v xml:space="preserve"> </v>
      </c>
      <c r="V13" s="7"/>
    </row>
    <row r="14" spans="15:22" ht="15.75">
      <c r="O14" s="7"/>
      <c r="P14" s="8" t="str">
        <f>'Pivot Soz.v.pfl. Besch.'!G10</f>
        <v>Bayern</v>
      </c>
      <c r="Q14" s="7"/>
      <c r="R14" s="7"/>
      <c r="S14" s="14">
        <f>'Pivot Soz.v.pfl. Besch.'!H10</f>
        <v>103842</v>
      </c>
      <c r="T14" s="14"/>
      <c r="U14" s="24" t="str">
        <f>IF('Pivot Einwohnerbewegungen'!I10=0," ",'Pivot Einwohnerbewegungen'!I10)</f>
        <v xml:space="preserve"> </v>
      </c>
      <c r="V14" s="7"/>
    </row>
    <row r="15" spans="15:22" ht="15.75">
      <c r="O15" s="7"/>
      <c r="P15" s="8"/>
      <c r="Q15" s="7"/>
      <c r="R15" s="7"/>
      <c r="S15" s="14"/>
      <c r="T15" s="14"/>
      <c r="U15" s="24" t="str">
        <f>IF('Pivot Einwohnerbewegungen'!I11=0," ",'Pivot Einwohnerbewegungen'!I11)</f>
        <v xml:space="preserve"> </v>
      </c>
      <c r="V15" s="7"/>
    </row>
    <row r="16" spans="15:22" ht="15.75">
      <c r="O16" s="7"/>
      <c r="P16" s="8"/>
      <c r="Q16" s="7"/>
      <c r="R16" s="7"/>
      <c r="S16" s="9"/>
      <c r="T16" s="9"/>
      <c r="U16" s="7"/>
      <c r="V16" s="7"/>
    </row>
    <row r="17" spans="15:21" ht="15.75">
      <c r="O17" s="15"/>
      <c r="P17" s="16"/>
      <c r="Q17" s="15"/>
      <c r="R17" s="15"/>
      <c r="S17" s="17"/>
      <c r="T17" s="17"/>
      <c r="U17" s="15"/>
    </row>
    <row r="18" spans="15:21" ht="15.75">
      <c r="O18" s="15"/>
      <c r="P18" s="18"/>
      <c r="Q18" s="19"/>
      <c r="R18" s="19"/>
      <c r="S18" s="20"/>
      <c r="T18" s="20"/>
      <c r="U18" s="15"/>
    </row>
    <row r="19" spans="15:21">
      <c r="O19" s="15"/>
      <c r="P19" s="15"/>
      <c r="Q19" s="15"/>
      <c r="R19" s="15"/>
      <c r="S19" s="15"/>
      <c r="T19" s="15"/>
      <c r="U19" s="15"/>
    </row>
    <row r="20" spans="15:21">
      <c r="O20" s="15"/>
      <c r="P20" s="15"/>
      <c r="Q20" s="15"/>
      <c r="R20" s="15"/>
      <c r="S20" s="15"/>
      <c r="T20" s="15"/>
      <c r="U20" s="15"/>
    </row>
    <row r="21" spans="15:21">
      <c r="O21" s="15"/>
      <c r="P21" s="15"/>
      <c r="Q21" s="15"/>
      <c r="R21" s="15"/>
      <c r="S21" s="15"/>
      <c r="T21" s="15"/>
      <c r="U21" s="15"/>
    </row>
    <row r="22" spans="15:21">
      <c r="O22" s="15"/>
      <c r="P22" s="15"/>
      <c r="Q22" s="15"/>
      <c r="R22" s="15"/>
      <c r="S22" s="15"/>
      <c r="T22" s="15"/>
      <c r="U22" s="15"/>
    </row>
    <row r="23" spans="15:21">
      <c r="O23" s="15"/>
      <c r="P23" s="15"/>
      <c r="Q23" s="15"/>
      <c r="R23" s="15"/>
      <c r="S23" s="15"/>
      <c r="T23" s="15"/>
      <c r="U23" s="15"/>
    </row>
    <row r="44" spans="2:24">
      <c r="G44" s="6"/>
    </row>
    <row r="47" spans="2:24" ht="15" customHeight="1">
      <c r="B47" s="6" t="s">
        <v>105</v>
      </c>
      <c r="G47" s="6" t="s">
        <v>27</v>
      </c>
      <c r="S47" s="51" t="s">
        <v>6</v>
      </c>
      <c r="T47" s="51"/>
      <c r="U47" s="52"/>
      <c r="X47" s="4"/>
    </row>
    <row r="48" spans="2:24" ht="15" customHeight="1">
      <c r="B48" s="6" t="s">
        <v>7</v>
      </c>
      <c r="G48" s="6" t="s">
        <v>8</v>
      </c>
      <c r="S48" s="52"/>
      <c r="T48" s="52"/>
      <c r="U48" s="52"/>
    </row>
    <row r="49" spans="2:16">
      <c r="B49" s="6" t="s">
        <v>28</v>
      </c>
      <c r="G49" s="6" t="s">
        <v>73</v>
      </c>
    </row>
    <row r="50" spans="2:16">
      <c r="G50" s="36" t="s">
        <v>110</v>
      </c>
    </row>
    <row r="51" spans="2:16" ht="148.5" customHeight="1">
      <c r="G51" s="54" t="s">
        <v>111</v>
      </c>
      <c r="H51" s="54"/>
      <c r="I51" s="54"/>
      <c r="J51" s="54"/>
      <c r="K51" s="54"/>
      <c r="L51" s="54"/>
      <c r="M51" s="54"/>
      <c r="N51" s="54"/>
      <c r="O51" s="54"/>
      <c r="P51" s="54"/>
    </row>
  </sheetData>
  <sheetProtection algorithmName="SHA-512" hashValue="zvAJwdVMQX1AWq5dL07iKjowJ3rT4GYTFNfCaA8l6jmvbCzCI3eI7FjUYHjWzLOzdSB/+yp/41Kgr1hzV5HgTg==" saltValue="ZhF85pOdq5UTO/A5LOyKYQ==" spinCount="100000" sheet="1" selectLockedCells="1" pivotTables="0" selectUnlockedCells="1"/>
  <mergeCells count="4">
    <mergeCell ref="O6:V6"/>
    <mergeCell ref="O7:V7"/>
    <mergeCell ref="S47:U48"/>
    <mergeCell ref="G51:P51"/>
  </mergeCells>
  <conditionalFormatting sqref="S16:T17 T9:T15">
    <cfRule type="dataBar" priority="2">
      <dataBar>
        <cfvo type="min"/>
        <cfvo type="max"/>
        <color rgb="FFACCBF9"/>
      </dataBar>
      <extLst>
        <ext xmlns:x14="http://schemas.microsoft.com/office/spreadsheetml/2009/9/main" uri="{B025F937-C7B1-47D3-B67F-A62EFF666E3E}">
          <x14:id>{1ABB81A6-0974-4500-B617-451893A88393}</x14:id>
        </ext>
      </extLst>
    </cfRule>
  </conditionalFormatting>
  <conditionalFormatting sqref="U9:U15">
    <cfRule type="dataBar" priority="1">
      <dataBar>
        <cfvo type="min"/>
        <cfvo type="max"/>
        <color rgb="FFACCBF9"/>
      </dataBar>
      <extLst>
        <ext xmlns:x14="http://schemas.microsoft.com/office/spreadsheetml/2009/9/main" uri="{B025F937-C7B1-47D3-B67F-A62EFF666E3E}">
          <x14:id>{A636F106-0655-4366-9CF5-73425AF60638}</x14:id>
        </ext>
      </extLst>
    </cfRule>
  </conditionalFormatting>
  <hyperlinks>
    <hyperlink ref="S47:U48" location="Auswahl!A1" display="ß zurück" xr:uid="{8814180F-E07E-4235-A542-AFF7FA5C87E5}"/>
  </hyperlink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1ABB81A6-0974-4500-B617-451893A88393}">
            <x14:dataBar minLength="0" maxLength="100" gradient="0" direction="rightToLeft">
              <x14:cfvo type="autoMin"/>
              <x14:cfvo type="autoMax"/>
              <x14:negativeFillColor rgb="FFFF0000"/>
              <x14:axisColor rgb="FF000000"/>
            </x14:dataBar>
          </x14:cfRule>
          <xm:sqref>S16:T17 T9:T15</xm:sqref>
        </x14:conditionalFormatting>
        <x14:conditionalFormatting xmlns:xm="http://schemas.microsoft.com/office/excel/2006/main">
          <x14:cfRule type="dataBar" id="{A636F106-0655-4366-9CF5-73425AF60638}">
            <x14:dataBar minLength="0" maxLength="100" gradient="0" direction="rightToLeft">
              <x14:cfvo type="autoMin"/>
              <x14:cfvo type="autoMax"/>
              <x14:negativeFillColor rgb="FFFF0000"/>
              <x14:axisColor rgb="FF000000"/>
            </x14:dataBar>
          </x14:cfRule>
          <xm:sqref>U9:U15</xm:sqref>
        </x14:conditionalFormatting>
      </x14:conditionalFormattings>
    </ex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AB7C-4313-40FF-A480-F9A9CD044D98}">
  <sheetPr codeName="Tabelle3"/>
  <dimension ref="A1:V30"/>
  <sheetViews>
    <sheetView workbookViewId="0">
      <selection activeCell="G39" sqref="G39"/>
    </sheetView>
  </sheetViews>
  <sheetFormatPr baseColWidth="10" defaultRowHeight="15"/>
  <cols>
    <col min="1" max="1" width="22.42578125" bestFit="1" customWidth="1"/>
    <col min="2" max="2" width="24.28515625" bestFit="1" customWidth="1"/>
    <col min="8" max="8" width="22.42578125" bestFit="1" customWidth="1"/>
    <col min="9" max="9" width="24.28515625" bestFit="1" customWidth="1"/>
    <col min="14" max="14" width="33.5703125" bestFit="1" customWidth="1"/>
    <col min="15" max="15" width="22.42578125" bestFit="1" customWidth="1"/>
    <col min="16" max="16" width="13.42578125" bestFit="1" customWidth="1"/>
    <col min="19" max="19" width="37.28515625" bestFit="1" customWidth="1"/>
    <col min="20" max="20" width="23.7109375" bestFit="1" customWidth="1"/>
    <col min="21" max="21" width="20.140625" bestFit="1" customWidth="1"/>
    <col min="22" max="22" width="15.5703125" bestFit="1" customWidth="1"/>
    <col min="23" max="23" width="32.7109375" bestFit="1" customWidth="1"/>
    <col min="24" max="24" width="32.140625" bestFit="1" customWidth="1"/>
    <col min="25" max="25" width="32.7109375" bestFit="1" customWidth="1"/>
    <col min="26" max="26" width="15.140625" bestFit="1" customWidth="1"/>
  </cols>
  <sheetData>
    <row r="1" spans="1:22">
      <c r="A1" s="1" t="s">
        <v>22</v>
      </c>
      <c r="B1" t="s">
        <v>13</v>
      </c>
      <c r="H1" s="1" t="s">
        <v>22</v>
      </c>
      <c r="I1" t="s">
        <v>13</v>
      </c>
      <c r="N1" s="1" t="s">
        <v>0</v>
      </c>
      <c r="O1" s="2">
        <v>2024</v>
      </c>
    </row>
    <row r="2" spans="1:22">
      <c r="A2" s="1" t="s">
        <v>23</v>
      </c>
      <c r="B2" t="s">
        <v>10</v>
      </c>
      <c r="H2" s="1" t="s">
        <v>0</v>
      </c>
      <c r="I2" s="2">
        <v>2024</v>
      </c>
      <c r="N2" s="1" t="s">
        <v>23</v>
      </c>
      <c r="O2" t="s">
        <v>10</v>
      </c>
    </row>
    <row r="3" spans="1:22">
      <c r="S3" s="1" t="s">
        <v>5</v>
      </c>
      <c r="T3" s="1" t="s">
        <v>29</v>
      </c>
    </row>
    <row r="4" spans="1:22">
      <c r="A4" s="1" t="s">
        <v>3</v>
      </c>
      <c r="B4" t="s">
        <v>5</v>
      </c>
      <c r="H4" s="1" t="s">
        <v>3</v>
      </c>
      <c r="I4" t="s">
        <v>26</v>
      </c>
      <c r="N4" s="1" t="s">
        <v>3</v>
      </c>
      <c r="O4" t="s">
        <v>5</v>
      </c>
      <c r="P4" t="s">
        <v>26</v>
      </c>
      <c r="S4" s="1" t="s">
        <v>3</v>
      </c>
      <c r="T4" t="s">
        <v>18</v>
      </c>
      <c r="U4" t="s">
        <v>10</v>
      </c>
      <c r="V4" t="s">
        <v>4</v>
      </c>
    </row>
    <row r="5" spans="1:22">
      <c r="A5" s="2">
        <v>2019</v>
      </c>
      <c r="B5" s="58">
        <v>128227</v>
      </c>
      <c r="H5" s="2" t="s">
        <v>20</v>
      </c>
      <c r="I5" s="58">
        <v>0.13536369961997538</v>
      </c>
      <c r="N5" s="2" t="s">
        <v>2</v>
      </c>
      <c r="O5" s="58">
        <v>141185</v>
      </c>
      <c r="P5" s="58"/>
      <c r="S5" s="2">
        <v>2020</v>
      </c>
      <c r="T5">
        <v>16078044</v>
      </c>
      <c r="U5">
        <v>18853857</v>
      </c>
      <c r="V5">
        <v>34931901</v>
      </c>
    </row>
    <row r="6" spans="1:22">
      <c r="A6" s="2">
        <v>2020</v>
      </c>
      <c r="B6" s="58">
        <v>129128</v>
      </c>
      <c r="H6" s="2" t="s">
        <v>18</v>
      </c>
      <c r="I6" s="58">
        <v>0.86463630038002459</v>
      </c>
      <c r="N6" s="2" t="s">
        <v>11</v>
      </c>
      <c r="O6" s="58">
        <v>135668</v>
      </c>
      <c r="P6" s="58"/>
      <c r="S6" s="3" t="s">
        <v>2</v>
      </c>
      <c r="T6">
        <v>110584</v>
      </c>
      <c r="U6">
        <v>136952</v>
      </c>
      <c r="V6">
        <v>247536</v>
      </c>
    </row>
    <row r="7" spans="1:22">
      <c r="A7" s="2">
        <v>2021</v>
      </c>
      <c r="B7" s="58">
        <v>129772</v>
      </c>
      <c r="H7" s="2" t="s">
        <v>4</v>
      </c>
      <c r="I7" s="58">
        <v>1</v>
      </c>
      <c r="N7" s="2" t="s">
        <v>12</v>
      </c>
      <c r="O7" s="58">
        <v>99364</v>
      </c>
      <c r="P7" s="58"/>
      <c r="S7" s="3" t="s">
        <v>11</v>
      </c>
      <c r="T7">
        <v>120723</v>
      </c>
      <c r="U7">
        <v>133169</v>
      </c>
      <c r="V7">
        <v>253892</v>
      </c>
    </row>
    <row r="8" spans="1:22">
      <c r="A8" s="2">
        <v>2022</v>
      </c>
      <c r="B8" s="58">
        <v>128537</v>
      </c>
      <c r="N8" s="2" t="s">
        <v>13</v>
      </c>
      <c r="O8" s="58">
        <v>130781</v>
      </c>
      <c r="P8" s="58"/>
      <c r="S8" s="3" t="s">
        <v>12</v>
      </c>
      <c r="T8">
        <v>87010</v>
      </c>
      <c r="U8">
        <v>97730</v>
      </c>
      <c r="V8">
        <v>184740</v>
      </c>
    </row>
    <row r="9" spans="1:22">
      <c r="A9" s="2">
        <v>2023</v>
      </c>
      <c r="B9" s="58">
        <v>129497</v>
      </c>
      <c r="N9" s="2" t="s">
        <v>14</v>
      </c>
      <c r="O9" s="58">
        <v>506998</v>
      </c>
      <c r="P9" s="58"/>
      <c r="S9" s="3" t="s">
        <v>13</v>
      </c>
      <c r="T9">
        <v>113589</v>
      </c>
      <c r="U9">
        <v>129128</v>
      </c>
      <c r="V9">
        <v>242717</v>
      </c>
    </row>
    <row r="10" spans="1:22">
      <c r="A10" s="2">
        <v>2024</v>
      </c>
      <c r="B10" s="58">
        <v>130781</v>
      </c>
      <c r="N10" s="2" t="s">
        <v>15</v>
      </c>
      <c r="O10" s="58">
        <v>4764548</v>
      </c>
      <c r="P10" s="58"/>
      <c r="S10" s="3" t="s">
        <v>14</v>
      </c>
      <c r="T10">
        <v>431906</v>
      </c>
      <c r="U10">
        <v>496979</v>
      </c>
      <c r="V10">
        <v>928885</v>
      </c>
    </row>
    <row r="11" spans="1:22">
      <c r="A11" s="2" t="s">
        <v>4</v>
      </c>
      <c r="B11" s="58">
        <v>775942</v>
      </c>
      <c r="N11" s="2" t="s">
        <v>16</v>
      </c>
      <c r="O11" s="58">
        <v>13248928</v>
      </c>
      <c r="P11" s="58"/>
      <c r="S11" s="3" t="s">
        <v>15</v>
      </c>
      <c r="T11">
        <v>3878753</v>
      </c>
      <c r="U11">
        <v>4719716</v>
      </c>
      <c r="V11">
        <v>8598469</v>
      </c>
    </row>
    <row r="12" spans="1:22">
      <c r="N12" s="2" t="s">
        <v>4</v>
      </c>
      <c r="O12" s="58">
        <v>19027472</v>
      </c>
      <c r="P12" s="58"/>
      <c r="S12" s="3" t="s">
        <v>16</v>
      </c>
      <c r="T12">
        <v>11335479</v>
      </c>
      <c r="U12">
        <v>13140183</v>
      </c>
      <c r="V12">
        <v>24475662</v>
      </c>
    </row>
    <row r="13" spans="1:22">
      <c r="S13" s="2">
        <v>2024</v>
      </c>
      <c r="T13">
        <v>15859540</v>
      </c>
      <c r="U13">
        <v>19027472</v>
      </c>
      <c r="V13">
        <v>34887012</v>
      </c>
    </row>
    <row r="14" spans="1:22">
      <c r="S14" s="3" t="s">
        <v>2</v>
      </c>
      <c r="T14">
        <v>108048</v>
      </c>
      <c r="U14">
        <v>141185</v>
      </c>
      <c r="V14">
        <v>249233</v>
      </c>
    </row>
    <row r="15" spans="1:22">
      <c r="S15" s="3" t="s">
        <v>11</v>
      </c>
      <c r="T15">
        <v>121250</v>
      </c>
      <c r="U15">
        <v>135668</v>
      </c>
      <c r="V15">
        <v>256918</v>
      </c>
    </row>
    <row r="16" spans="1:22">
      <c r="S16" s="3" t="s">
        <v>12</v>
      </c>
      <c r="T16">
        <v>86591</v>
      </c>
      <c r="U16">
        <v>99364</v>
      </c>
      <c r="V16">
        <v>185955</v>
      </c>
    </row>
    <row r="17" spans="19:22">
      <c r="S17" s="3" t="s">
        <v>13</v>
      </c>
      <c r="T17">
        <v>113078</v>
      </c>
      <c r="U17">
        <v>130781</v>
      </c>
      <c r="V17">
        <v>243859</v>
      </c>
    </row>
    <row r="18" spans="19:22">
      <c r="S18" s="3" t="s">
        <v>14</v>
      </c>
      <c r="T18">
        <v>428967</v>
      </c>
      <c r="U18">
        <v>506998</v>
      </c>
      <c r="V18">
        <v>935965</v>
      </c>
    </row>
    <row r="19" spans="19:22">
      <c r="S19" s="3" t="s">
        <v>15</v>
      </c>
      <c r="T19">
        <v>3825284</v>
      </c>
      <c r="U19">
        <v>4764548</v>
      </c>
      <c r="V19">
        <v>8589832</v>
      </c>
    </row>
    <row r="20" spans="19:22">
      <c r="S20" s="3" t="s">
        <v>16</v>
      </c>
      <c r="T20">
        <v>11176322</v>
      </c>
      <c r="U20">
        <v>13248928</v>
      </c>
      <c r="V20">
        <v>24425250</v>
      </c>
    </row>
    <row r="21" spans="19:22">
      <c r="S21" s="2" t="s">
        <v>4</v>
      </c>
      <c r="T21">
        <v>31937584</v>
      </c>
      <c r="U21">
        <v>37881329</v>
      </c>
      <c r="V21">
        <v>69818913</v>
      </c>
    </row>
    <row r="23" spans="19:22">
      <c r="S23" s="3" t="s">
        <v>30</v>
      </c>
      <c r="T23" t="s">
        <v>18</v>
      </c>
      <c r="U23" t="s">
        <v>10</v>
      </c>
    </row>
    <row r="24" spans="19:22">
      <c r="S24" s="3" t="s">
        <v>31</v>
      </c>
      <c r="T24" s="5">
        <f>(T14/T6)-1</f>
        <v>-2.2932793170802324E-2</v>
      </c>
      <c r="U24" s="5">
        <f>(U14/U6)-1</f>
        <v>3.0908639523336667E-2</v>
      </c>
    </row>
    <row r="25" spans="19:22">
      <c r="S25" s="3" t="s">
        <v>36</v>
      </c>
      <c r="T25" s="5">
        <f t="shared" ref="T25:U30" si="0">(T15/T7)-1</f>
        <v>4.365365340490257E-3</v>
      </c>
      <c r="U25" s="5">
        <f t="shared" si="0"/>
        <v>1.8765628637295473E-2</v>
      </c>
    </row>
    <row r="26" spans="19:22">
      <c r="S26" s="3" t="s">
        <v>32</v>
      </c>
      <c r="T26" s="5">
        <f t="shared" si="0"/>
        <v>-4.8155384438570703E-3</v>
      </c>
      <c r="U26" s="5">
        <f t="shared" si="0"/>
        <v>1.6719533408370069E-2</v>
      </c>
    </row>
    <row r="27" spans="19:22">
      <c r="S27" s="3" t="s">
        <v>33</v>
      </c>
      <c r="T27" s="5">
        <f t="shared" si="0"/>
        <v>-4.4986750477599147E-3</v>
      </c>
      <c r="U27" s="5">
        <f t="shared" si="0"/>
        <v>1.2801251471408204E-2</v>
      </c>
    </row>
    <row r="28" spans="19:22">
      <c r="S28" s="3" t="s">
        <v>34</v>
      </c>
      <c r="T28" s="5">
        <f t="shared" si="0"/>
        <v>-6.8047213977114884E-3</v>
      </c>
      <c r="U28" s="5">
        <f t="shared" si="0"/>
        <v>2.0159805545103548E-2</v>
      </c>
    </row>
    <row r="29" spans="19:22">
      <c r="S29" s="3" t="s">
        <v>35</v>
      </c>
      <c r="T29" s="5">
        <f t="shared" si="0"/>
        <v>-1.3785100520708582E-2</v>
      </c>
      <c r="U29" s="5">
        <f t="shared" si="0"/>
        <v>9.4988766273225167E-3</v>
      </c>
    </row>
    <row r="30" spans="19:22">
      <c r="S30" s="3" t="s">
        <v>16</v>
      </c>
      <c r="T30" s="5">
        <f t="shared" si="0"/>
        <v>-1.4040606488706864E-2</v>
      </c>
      <c r="U30" s="5">
        <f t="shared" si="0"/>
        <v>8.2757599342413446E-3</v>
      </c>
    </row>
  </sheetData>
  <pageMargins left="0.7" right="0.7" top="0.78740157499999996" bottom="0.78740157499999996" header="0.3" footer="0.3"/>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EFBF-539F-4348-90C0-67E1D38EB3D6}">
  <dimension ref="B1:X51"/>
  <sheetViews>
    <sheetView showGridLines="0" tabSelected="1" workbookViewId="0"/>
  </sheetViews>
  <sheetFormatPr baseColWidth="10" defaultRowHeight="15"/>
  <cols>
    <col min="14" max="14" width="15.7109375" customWidth="1"/>
    <col min="18" max="18" width="13.28515625" customWidth="1"/>
    <col min="19" max="19" width="16.140625" customWidth="1"/>
    <col min="20" max="20" width="6" customWidth="1"/>
  </cols>
  <sheetData>
    <row r="1" spans="15:22" ht="9.9499999999999993" customHeight="1"/>
    <row r="10" spans="15:22">
      <c r="O10" s="7"/>
      <c r="P10" s="7"/>
      <c r="Q10" s="7"/>
      <c r="R10" s="7"/>
      <c r="S10" s="7"/>
      <c r="T10" s="7"/>
      <c r="U10" s="7"/>
      <c r="V10" s="7"/>
    </row>
    <row r="11" spans="15:22" ht="18">
      <c r="O11" s="53" t="str">
        <f>CONCATENATE('Pivot Arbeitslose'!N1," ",'Pivot Arbeitslose'!N2)</f>
        <v>Dez 2021</v>
      </c>
      <c r="P11" s="53"/>
      <c r="Q11" s="53"/>
      <c r="R11" s="53"/>
      <c r="S11" s="53"/>
      <c r="T11" s="53"/>
      <c r="U11" s="53"/>
      <c r="V11" s="53"/>
    </row>
    <row r="12" spans="15:22" ht="18">
      <c r="O12" s="28"/>
      <c r="P12" s="28"/>
      <c r="Q12" s="28"/>
      <c r="R12" s="28"/>
      <c r="S12" s="28"/>
      <c r="T12" s="28"/>
      <c r="U12" s="28"/>
      <c r="V12" s="28"/>
    </row>
    <row r="13" spans="15:22">
      <c r="O13" s="7"/>
      <c r="P13" s="7"/>
      <c r="Q13" s="7"/>
      <c r="R13" s="7"/>
      <c r="S13" s="25" t="s">
        <v>106</v>
      </c>
      <c r="T13" s="7"/>
      <c r="U13" s="25" t="s">
        <v>93</v>
      </c>
      <c r="V13" s="7"/>
    </row>
    <row r="14" spans="15:22" ht="15.75">
      <c r="O14" s="7"/>
      <c r="P14" s="8" t="str">
        <f>'Pivot Arbeitslose'!M5</f>
        <v xml:space="preserve">Stadt Ingolstadt
</v>
      </c>
      <c r="Q14" s="7"/>
      <c r="R14" s="7"/>
      <c r="S14" s="14">
        <f>'Pivot Arbeitslose'!N5</f>
        <v>2461</v>
      </c>
      <c r="T14" s="14"/>
      <c r="U14" s="21">
        <f>'Pivot Arbeitslose'!O5</f>
        <v>0.03</v>
      </c>
      <c r="V14" s="7"/>
    </row>
    <row r="15" spans="15:22" ht="15.75">
      <c r="O15" s="7"/>
      <c r="P15" s="8" t="str">
        <f>'Pivot Arbeitslose'!M6</f>
        <v xml:space="preserve">Ldkr. Eichstätt
</v>
      </c>
      <c r="Q15" s="7"/>
      <c r="R15" s="7"/>
      <c r="S15" s="14">
        <f>'Pivot Arbeitslose'!N6</f>
        <v>1186</v>
      </c>
      <c r="T15" s="14"/>
      <c r="U15" s="21">
        <f>'Pivot Arbeitslose'!O6</f>
        <v>1.4999999999999999E-2</v>
      </c>
      <c r="V15" s="7"/>
    </row>
    <row r="16" spans="15:22" ht="15.75">
      <c r="O16" s="7"/>
      <c r="P16" s="8" t="str">
        <f>'Pivot Arbeitslose'!M7</f>
        <v xml:space="preserve">Ldkr. Neuburg-Schrobenhausen
</v>
      </c>
      <c r="Q16" s="7"/>
      <c r="R16" s="7"/>
      <c r="S16" s="14">
        <f>'Pivot Arbeitslose'!N7</f>
        <v>1065</v>
      </c>
      <c r="T16" s="14"/>
      <c r="U16" s="21">
        <f>'Pivot Arbeitslose'!O7</f>
        <v>1.8000000000000002E-2</v>
      </c>
      <c r="V16" s="7"/>
    </row>
    <row r="17" spans="15:22" ht="15.75">
      <c r="O17" s="7"/>
      <c r="P17" s="8" t="str">
        <f>'Pivot Arbeitslose'!M8</f>
        <v xml:space="preserve">Ldkr. Pfaffenhofen 
</v>
      </c>
      <c r="Q17" s="7"/>
      <c r="R17" s="7"/>
      <c r="S17" s="14">
        <f>'Pivot Arbeitslose'!N8</f>
        <v>1347</v>
      </c>
      <c r="T17" s="14"/>
      <c r="U17" s="21">
        <f>'Pivot Arbeitslose'!O8</f>
        <v>1.8000000000000002E-2</v>
      </c>
      <c r="V17" s="7"/>
    </row>
    <row r="18" spans="15:22" ht="15.75">
      <c r="O18" s="7"/>
      <c r="P18" s="8" t="str">
        <f>'Pivot Arbeitslose'!M9</f>
        <v xml:space="preserve">Arbeitsagentur Ingolstadt </v>
      </c>
      <c r="Q18" s="7"/>
      <c r="R18" s="7"/>
      <c r="S18" s="14">
        <f>'Pivot Arbeitslose'!N9</f>
        <v>6059</v>
      </c>
      <c r="T18" s="14"/>
      <c r="U18" s="21">
        <f>'Pivot Arbeitslose'!O9</f>
        <v>2.1000000000000001E-2</v>
      </c>
      <c r="V18" s="7"/>
    </row>
    <row r="19" spans="15:22" ht="15.75">
      <c r="O19" s="7"/>
      <c r="P19" s="8" t="str">
        <f>'Pivot Arbeitslose'!M10</f>
        <v xml:space="preserve">Oberbayern
</v>
      </c>
      <c r="Q19" s="7"/>
      <c r="R19" s="7"/>
      <c r="S19" s="14">
        <f>'Pivot Arbeitslose'!N10</f>
        <v>78957</v>
      </c>
      <c r="T19" s="14"/>
      <c r="U19" s="21">
        <f>'Pivot Arbeitslose'!O10</f>
        <v>2.8999999999999998E-2</v>
      </c>
      <c r="V19" s="7"/>
    </row>
    <row r="20" spans="15:22" ht="15.75">
      <c r="O20" s="7"/>
      <c r="P20" s="8" t="str">
        <f>'Pivot Arbeitslose'!M11</f>
        <v xml:space="preserve">Bayern
</v>
      </c>
      <c r="Q20" s="7"/>
      <c r="R20" s="7"/>
      <c r="S20" s="14">
        <f>'Pivot Arbeitslose'!N11</f>
        <v>222857</v>
      </c>
      <c r="T20" s="14"/>
      <c r="U20" s="21">
        <f>'Pivot Arbeitslose'!O11</f>
        <v>2.8999999999999998E-2</v>
      </c>
      <c r="V20" s="7"/>
    </row>
    <row r="21" spans="15:22" ht="15.75">
      <c r="O21" s="7"/>
      <c r="P21" s="8"/>
      <c r="Q21" s="7"/>
      <c r="R21" s="7"/>
      <c r="S21" s="9"/>
      <c r="T21" s="9"/>
      <c r="U21" s="7"/>
      <c r="V21" s="7"/>
    </row>
    <row r="22" spans="15:22" ht="15.75">
      <c r="O22" s="7"/>
      <c r="P22" s="8"/>
      <c r="Q22" s="7"/>
      <c r="R22" s="7"/>
      <c r="S22" s="9"/>
      <c r="T22" s="9"/>
      <c r="U22" s="7"/>
      <c r="V22" s="7"/>
    </row>
    <row r="23" spans="15:22">
      <c r="O23" s="15"/>
      <c r="P23" s="15"/>
      <c r="Q23" s="15"/>
      <c r="R23" s="15"/>
      <c r="S23" s="15"/>
      <c r="T23" s="15"/>
      <c r="U23" s="15"/>
    </row>
    <row r="24" spans="15:22">
      <c r="O24" s="15"/>
      <c r="P24" s="15"/>
      <c r="Q24" s="15"/>
      <c r="R24" s="15"/>
      <c r="S24" s="15"/>
      <c r="T24" s="15"/>
      <c r="U24" s="15"/>
    </row>
    <row r="25" spans="15:22">
      <c r="O25" s="15"/>
      <c r="P25" s="15"/>
      <c r="Q25" s="15"/>
      <c r="R25" s="15"/>
      <c r="S25" s="15"/>
      <c r="T25" s="15"/>
      <c r="U25" s="15"/>
    </row>
    <row r="26" spans="15:22">
      <c r="O26" s="15"/>
      <c r="P26" s="15"/>
      <c r="Q26" s="15"/>
      <c r="R26" s="15"/>
      <c r="S26" s="15"/>
      <c r="T26" s="15"/>
      <c r="U26" s="15"/>
    </row>
    <row r="44" spans="2:24">
      <c r="G44" s="6"/>
    </row>
    <row r="47" spans="2:24" ht="15" customHeight="1">
      <c r="B47" s="6" t="s">
        <v>104</v>
      </c>
      <c r="G47" s="6" t="s">
        <v>101</v>
      </c>
      <c r="S47" s="51" t="s">
        <v>6</v>
      </c>
      <c r="T47" s="51"/>
      <c r="U47" s="51"/>
      <c r="X47" s="4"/>
    </row>
    <row r="48" spans="2:24" ht="15" customHeight="1">
      <c r="B48" s="6" t="s">
        <v>7</v>
      </c>
      <c r="G48" s="6" t="s">
        <v>102</v>
      </c>
      <c r="S48" s="51"/>
      <c r="T48" s="51"/>
      <c r="U48" s="51"/>
    </row>
    <row r="49" spans="2:16">
      <c r="B49" s="6" t="s">
        <v>28</v>
      </c>
      <c r="G49" s="37" t="s">
        <v>107</v>
      </c>
      <c r="H49" s="11"/>
      <c r="I49" s="11"/>
      <c r="J49" s="11"/>
      <c r="K49" s="11"/>
      <c r="L49" s="11"/>
      <c r="M49" s="11"/>
      <c r="N49" s="11"/>
      <c r="O49" s="11"/>
      <c r="P49" s="11"/>
    </row>
    <row r="50" spans="2:16" ht="52.5" customHeight="1">
      <c r="G50" s="55" t="s">
        <v>108</v>
      </c>
      <c r="H50" s="55"/>
      <c r="I50" s="55"/>
      <c r="J50" s="55"/>
      <c r="K50" s="55"/>
      <c r="L50" s="55"/>
      <c r="M50" s="55"/>
      <c r="N50" s="55"/>
      <c r="O50" s="55"/>
      <c r="P50" s="55"/>
    </row>
    <row r="51" spans="2:16" ht="39" customHeight="1">
      <c r="G51" s="56" t="s">
        <v>109</v>
      </c>
      <c r="H51" s="56"/>
      <c r="I51" s="56"/>
      <c r="J51" s="56"/>
      <c r="K51" s="56"/>
      <c r="L51" s="56"/>
      <c r="M51" s="56"/>
      <c r="N51" s="56"/>
      <c r="O51" s="56"/>
      <c r="P51" s="56"/>
    </row>
  </sheetData>
  <sheetProtection algorithmName="SHA-512" hashValue="2aW3UIPzdeCND+czV4No2FeUsoKax0aa/DrYjhsc75jX8mJElsUADTqnTgUMuIAnIdNzl58iGDkp+7w02ABAhQ==" saltValue="1HdXZ46+0KxxtxoyRc18ug==" spinCount="100000" sheet="1" selectLockedCells="1" pivotTables="0" selectUnlockedCells="1"/>
  <mergeCells count="4">
    <mergeCell ref="O11:V11"/>
    <mergeCell ref="S47:U48"/>
    <mergeCell ref="G50:P50"/>
    <mergeCell ref="G51:P51"/>
  </mergeCells>
  <conditionalFormatting sqref="S22:T22">
    <cfRule type="dataBar" priority="1">
      <dataBar>
        <cfvo type="min"/>
        <cfvo type="max"/>
        <color rgb="FFACCBF9"/>
      </dataBar>
      <extLst>
        <ext xmlns:x14="http://schemas.microsoft.com/office/spreadsheetml/2009/9/main" uri="{B025F937-C7B1-47D3-B67F-A62EFF666E3E}">
          <x14:id>{9D91F382-AA16-4952-9E11-E980C5029BB5}</x14:id>
        </ext>
      </extLst>
    </cfRule>
  </conditionalFormatting>
  <conditionalFormatting sqref="T14:T20 S21:T21">
    <cfRule type="dataBar" priority="3">
      <dataBar>
        <cfvo type="min"/>
        <cfvo type="max"/>
        <color rgb="FFACCBF9"/>
      </dataBar>
      <extLst>
        <ext xmlns:x14="http://schemas.microsoft.com/office/spreadsheetml/2009/9/main" uri="{B025F937-C7B1-47D3-B67F-A62EFF666E3E}">
          <x14:id>{697B7522-1E76-47B4-9588-A0BF3C82417B}</x14:id>
        </ext>
      </extLst>
    </cfRule>
  </conditionalFormatting>
  <conditionalFormatting sqref="U14:U20">
    <cfRule type="dataBar" priority="2">
      <dataBar>
        <cfvo type="min"/>
        <cfvo type="max"/>
        <color rgb="FFACCBF9"/>
      </dataBar>
      <extLst>
        <ext xmlns:x14="http://schemas.microsoft.com/office/spreadsheetml/2009/9/main" uri="{B025F937-C7B1-47D3-B67F-A62EFF666E3E}">
          <x14:id>{252F46B4-5DD9-4D5E-887F-D044D4E48003}</x14:id>
        </ext>
      </extLst>
    </cfRule>
  </conditionalFormatting>
  <hyperlinks>
    <hyperlink ref="S47:U48" location="Auswahl!A1" display="ß zurück" xr:uid="{DB4D2AC5-3C3B-483E-B53B-6BAB0BC9CF2A}"/>
  </hyperlink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9D91F382-AA16-4952-9E11-E980C5029BB5}">
            <x14:dataBar minLength="0" maxLength="100" gradient="0" direction="rightToLeft">
              <x14:cfvo type="autoMin"/>
              <x14:cfvo type="autoMax"/>
              <x14:negativeFillColor rgb="FFFF0000"/>
              <x14:axisColor rgb="FF000000"/>
            </x14:dataBar>
          </x14:cfRule>
          <xm:sqref>S22:T22</xm:sqref>
        </x14:conditionalFormatting>
        <x14:conditionalFormatting xmlns:xm="http://schemas.microsoft.com/office/excel/2006/main">
          <x14:cfRule type="dataBar" id="{697B7522-1E76-47B4-9588-A0BF3C82417B}">
            <x14:dataBar minLength="0" maxLength="100" gradient="0" direction="rightToLeft">
              <x14:cfvo type="autoMin"/>
              <x14:cfvo type="autoMax"/>
              <x14:negativeFillColor rgb="FFFF0000"/>
              <x14:axisColor rgb="FF000000"/>
            </x14:dataBar>
          </x14:cfRule>
          <xm:sqref>T14:T20 S21:T21</xm:sqref>
        </x14:conditionalFormatting>
        <x14:conditionalFormatting xmlns:xm="http://schemas.microsoft.com/office/excel/2006/main">
          <x14:cfRule type="dataBar" id="{252F46B4-5DD9-4D5E-887F-D044D4E48003}">
            <x14:dataBar minLength="0" maxLength="100" gradient="0" direction="rightToLeft">
              <x14:cfvo type="autoMin"/>
              <x14:cfvo type="autoMax"/>
              <x14:negativeFillColor rgb="FFFF0000"/>
              <x14:axisColor rgb="FF000000"/>
            </x14:dataBar>
          </x14:cfRule>
          <xm:sqref>U14:U20</xm:sqref>
        </x14:conditionalFormatting>
      </x14:conditionalFormattings>
    </ext>
    <ext xmlns:x14="http://schemas.microsoft.com/office/spreadsheetml/2009/9/main" uri="{A8765BA9-456A-4dab-B4F3-ACF838C121DE}">
      <x14:slicerList>
        <x14:slicer r:id="rId3"/>
      </x14:slicerList>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10F1-D99D-4C9D-AAD6-996F53147F01}">
  <dimension ref="B1:X55"/>
  <sheetViews>
    <sheetView showGridLines="0" topLeftCell="D12" workbookViewId="0">
      <selection activeCell="T13" sqref="T13"/>
    </sheetView>
  </sheetViews>
  <sheetFormatPr baseColWidth="10" defaultRowHeight="15"/>
  <cols>
    <col min="14" max="14" width="15.7109375" customWidth="1"/>
    <col min="18" max="18" width="14.5703125" customWidth="1"/>
    <col min="19" max="19" width="16.140625" customWidth="1"/>
    <col min="20" max="20" width="8.7109375" customWidth="1"/>
  </cols>
  <sheetData>
    <row r="1" spans="15:22" ht="9.9499999999999993" customHeight="1"/>
    <row r="5" spans="15:22" ht="15.75">
      <c r="O5" s="7"/>
      <c r="P5" s="8"/>
      <c r="Q5" s="7"/>
      <c r="R5" s="8"/>
      <c r="S5" s="7"/>
      <c r="T5" s="8"/>
      <c r="U5" s="7"/>
      <c r="V5" s="8"/>
    </row>
    <row r="6" spans="15:22" ht="18">
      <c r="O6" s="53" t="str">
        <f>'Pivot Baugen. &amp; Wohnungsbestand'!H1</f>
        <v>Wohnungsbestand</v>
      </c>
      <c r="P6" s="53"/>
      <c r="Q6" s="53"/>
      <c r="R6" s="53"/>
      <c r="S6" s="53"/>
      <c r="T6" s="53"/>
      <c r="U6" s="53"/>
      <c r="V6" s="53"/>
    </row>
    <row r="7" spans="15:22" ht="18">
      <c r="O7" s="53" t="str">
        <f>'Pivot Baugen. &amp; Wohnungsbestand'!H2</f>
        <v>Wohnungen insgesamt (in Wohn- und Nichtwohngebäuden)</v>
      </c>
      <c r="P7" s="53"/>
      <c r="Q7" s="53"/>
      <c r="R7" s="53"/>
      <c r="S7" s="53"/>
      <c r="T7" s="53"/>
      <c r="U7" s="53"/>
      <c r="V7" s="53"/>
    </row>
    <row r="8" spans="15:22" ht="18">
      <c r="O8" s="53">
        <f>'Pivot Baugen. &amp; Wohnungsbestand'!H3</f>
        <v>2020</v>
      </c>
      <c r="P8" s="53"/>
      <c r="Q8" s="53"/>
      <c r="R8" s="53"/>
      <c r="S8" s="53"/>
      <c r="T8" s="53"/>
      <c r="U8" s="53"/>
      <c r="V8" s="53"/>
    </row>
    <row r="9" spans="15:22">
      <c r="O9" s="7"/>
      <c r="P9" s="7"/>
      <c r="Q9" s="7"/>
      <c r="R9" s="7"/>
      <c r="S9" s="7"/>
      <c r="T9" s="7"/>
      <c r="U9" s="25" t="str">
        <f>IF(GETPIVOTDATA(" je 1 000 Einwohner",'Pivot Einwohnerbewegungen'!$G$4,"Ort","Stadt Ingolstadt")=0," ",'Pivot Einwohnerbewegungen'!I4)</f>
        <v xml:space="preserve"> </v>
      </c>
      <c r="V9" s="7"/>
    </row>
    <row r="10" spans="15:22" ht="15.75">
      <c r="O10" s="7"/>
      <c r="P10" s="14" t="str">
        <f>IF(OR('Pivot Baugen. &amp; Wohnungsbestand'!G6=0,'Pivot Baugen. &amp; Wohnungsbestand'!G6="Gesamtergebnis")," ",'Pivot Baugen. &amp; Wohnungsbestand'!G6)</f>
        <v>Stadt Ingolstadt</v>
      </c>
      <c r="Q10" s="7"/>
      <c r="R10" s="7"/>
      <c r="S10" s="14">
        <f>IF('Pivot Baugen. &amp; Wohnungsbestand'!H6=0," ",'Pivot Baugen. &amp; Wohnungsbestand'!H6)</f>
        <v>71508</v>
      </c>
      <c r="T10" s="9" t="str">
        <f>IF('Pivot Baugen. &amp; Wohnungsbestand'!I6=0," ",'Pivot Baugen. &amp; Wohnungsbestand'!I6)</f>
        <v xml:space="preserve"> </v>
      </c>
      <c r="U10" s="24"/>
      <c r="V10" s="7"/>
    </row>
    <row r="11" spans="15:22" ht="15.75">
      <c r="O11" s="7"/>
      <c r="P11" s="14" t="str">
        <f>IF(OR('Pivot Baugen. &amp; Wohnungsbestand'!G7=0,'Pivot Baugen. &amp; Wohnungsbestand'!G7="Gesamtergebnis")," ",'Pivot Baugen. &amp; Wohnungsbestand'!G7)</f>
        <v>Landkreis Eichstätt</v>
      </c>
      <c r="Q11" s="7"/>
      <c r="R11" s="7"/>
      <c r="S11" s="14">
        <f>IF('Pivot Baugen. &amp; Wohnungsbestand'!H7=0," ",'Pivot Baugen. &amp; Wohnungsbestand'!H7)</f>
        <v>59905</v>
      </c>
      <c r="T11" s="9" t="str">
        <f>IF('Pivot Baugen. &amp; Wohnungsbestand'!I7=0," ",'Pivot Baugen. &amp; Wohnungsbestand'!I7)</f>
        <v xml:space="preserve"> </v>
      </c>
      <c r="U11" s="24"/>
      <c r="V11" s="7"/>
    </row>
    <row r="12" spans="15:22" ht="15.75">
      <c r="O12" s="7"/>
      <c r="P12" s="14" t="str">
        <f>IF(OR('Pivot Baugen. &amp; Wohnungsbestand'!G8=0,'Pivot Baugen. &amp; Wohnungsbestand'!G8="Gesamtergebnis")," ",'Pivot Baugen. &amp; Wohnungsbestand'!G8)</f>
        <v>Landkreis Neuburg-Schrobenhausen</v>
      </c>
      <c r="Q12" s="7"/>
      <c r="R12" s="7"/>
      <c r="S12" s="14">
        <f>IF('Pivot Baugen. &amp; Wohnungsbestand'!H8=0," ",'Pivot Baugen. &amp; Wohnungsbestand'!H8)</f>
        <v>44800</v>
      </c>
      <c r="T12" s="9" t="str">
        <f>IF('Pivot Baugen. &amp; Wohnungsbestand'!I8=0," ",'Pivot Baugen. &amp; Wohnungsbestand'!I8)</f>
        <v xml:space="preserve"> </v>
      </c>
      <c r="U12" s="24"/>
      <c r="V12" s="7"/>
    </row>
    <row r="13" spans="15:22" ht="15.75">
      <c r="O13" s="7"/>
      <c r="P13" s="14" t="str">
        <f>IF(OR('Pivot Baugen. &amp; Wohnungsbestand'!G9=0,'Pivot Baugen. &amp; Wohnungsbestand'!G9="Gesamtergebnis")," ",'Pivot Baugen. &amp; Wohnungsbestand'!G9)</f>
        <v>Landkreis Pfaffenhofen</v>
      </c>
      <c r="Q13" s="7"/>
      <c r="R13" s="7"/>
      <c r="S13" s="14">
        <f>IF('Pivot Baugen. &amp; Wohnungsbestand'!H9=0," ",'Pivot Baugen. &amp; Wohnungsbestand'!H9)</f>
        <v>58671</v>
      </c>
      <c r="T13" s="9" t="str">
        <f>IF('Pivot Baugen. &amp; Wohnungsbestand'!I9=0," ",'Pivot Baugen. &amp; Wohnungsbestand'!I9)</f>
        <v xml:space="preserve"> </v>
      </c>
      <c r="U13" s="24"/>
      <c r="V13" s="7"/>
    </row>
    <row r="14" spans="15:22" ht="15.75">
      <c r="O14" s="7"/>
      <c r="P14" s="14" t="str">
        <f>IF(OR('Pivot Baugen. &amp; Wohnungsbestand'!G10=0,'Pivot Baugen. &amp; Wohnungsbestand'!G10="Gesamtergebnis")," ",'Pivot Baugen. &amp; Wohnungsbestand'!G10)</f>
        <v>Region 10</v>
      </c>
      <c r="Q14" s="7"/>
      <c r="R14" s="7"/>
      <c r="S14" s="14">
        <f>IF('Pivot Baugen. &amp; Wohnungsbestand'!H10=0," ",'Pivot Baugen. &amp; Wohnungsbestand'!H10)</f>
        <v>234884</v>
      </c>
      <c r="T14" s="9" t="str">
        <f>IF('Pivot Baugen. &amp; Wohnungsbestand'!I10=0," ",'Pivot Baugen. &amp; Wohnungsbestand'!I10)</f>
        <v xml:space="preserve"> </v>
      </c>
      <c r="U14" s="24"/>
      <c r="V14" s="7"/>
    </row>
    <row r="15" spans="15:22" ht="15.75">
      <c r="O15" s="7"/>
      <c r="P15" s="14" t="str">
        <f>IF(OR('Pivot Baugen. &amp; Wohnungsbestand'!G11=0,'Pivot Baugen. &amp; Wohnungsbestand'!G11="Gesamtergebnis")," ",'Pivot Baugen. &amp; Wohnungsbestand'!G11)</f>
        <v>Oberbayern</v>
      </c>
      <c r="Q15" s="7"/>
      <c r="R15" s="7"/>
      <c r="S15" s="14">
        <f>IF('Pivot Baugen. &amp; Wohnungsbestand'!H11=0," ",'Pivot Baugen. &amp; Wohnungsbestand'!H11)</f>
        <v>2350793</v>
      </c>
      <c r="T15" s="9" t="str">
        <f>IF('Pivot Baugen. &amp; Wohnungsbestand'!I11=0," ",'Pivot Baugen. &amp; Wohnungsbestand'!I11)</f>
        <v xml:space="preserve"> </v>
      </c>
      <c r="U15" s="24"/>
      <c r="V15" s="7"/>
    </row>
    <row r="16" spans="15:22" ht="15.75">
      <c r="O16" s="7"/>
      <c r="P16" s="14" t="str">
        <f>IF(OR('Pivot Baugen. &amp; Wohnungsbestand'!G12=0,'Pivot Baugen. &amp; Wohnungsbestand'!G12="Gesamtergebnis")," ",'Pivot Baugen. &amp; Wohnungsbestand'!G12)</f>
        <v>Bayern</v>
      </c>
      <c r="Q16" s="7"/>
      <c r="R16" s="7"/>
      <c r="S16" s="14">
        <f>IF('Pivot Baugen. &amp; Wohnungsbestand'!H12=0," ",'Pivot Baugen. &amp; Wohnungsbestand'!H12)</f>
        <v>6549811</v>
      </c>
      <c r="T16" s="9" t="str">
        <f>IF('Pivot Baugen. &amp; Wohnungsbestand'!I12=0," ",'Pivot Baugen. &amp; Wohnungsbestand'!I12)</f>
        <v xml:space="preserve"> </v>
      </c>
      <c r="U16" s="24"/>
      <c r="V16" s="7"/>
    </row>
    <row r="17" spans="15:22" ht="15.75">
      <c r="O17" s="7"/>
      <c r="P17" s="8"/>
      <c r="Q17" s="7"/>
      <c r="R17" s="7"/>
      <c r="S17" s="9"/>
      <c r="T17" s="9"/>
      <c r="U17" s="7"/>
      <c r="V17" s="7"/>
    </row>
    <row r="18" spans="15:22" ht="15.75">
      <c r="O18" s="15"/>
      <c r="P18" s="16"/>
      <c r="Q18" s="15"/>
      <c r="R18" s="15"/>
      <c r="S18" s="17"/>
      <c r="T18" s="17"/>
      <c r="U18" s="15"/>
    </row>
    <row r="19" spans="15:22" ht="15.75">
      <c r="O19" s="15"/>
      <c r="P19" s="18"/>
      <c r="Q19" s="19"/>
      <c r="R19" s="19"/>
      <c r="S19" s="20"/>
      <c r="T19" s="20"/>
      <c r="U19" s="15"/>
    </row>
    <row r="20" spans="15:22">
      <c r="O20" s="15"/>
      <c r="P20" s="15"/>
      <c r="Q20" s="15"/>
      <c r="R20" s="15"/>
      <c r="S20" s="15"/>
      <c r="T20" s="15"/>
      <c r="U20" s="15"/>
    </row>
    <row r="21" spans="15:22">
      <c r="O21" s="15"/>
      <c r="P21" s="15"/>
      <c r="Q21" s="15"/>
      <c r="R21" s="15"/>
      <c r="S21" s="15"/>
      <c r="T21" s="15"/>
      <c r="U21" s="15"/>
    </row>
    <row r="22" spans="15:22">
      <c r="O22" s="15"/>
      <c r="P22" s="15"/>
      <c r="Q22" s="15"/>
      <c r="R22" s="15"/>
      <c r="S22" s="15"/>
      <c r="T22" s="15"/>
      <c r="U22" s="15"/>
    </row>
    <row r="23" spans="15:22">
      <c r="O23" s="15"/>
      <c r="P23" s="15"/>
      <c r="Q23" s="15"/>
      <c r="R23" s="15"/>
      <c r="S23" s="15"/>
      <c r="T23" s="15"/>
      <c r="U23" s="15"/>
    </row>
    <row r="24" spans="15:22">
      <c r="O24" s="15"/>
      <c r="P24" s="15"/>
      <c r="Q24" s="15"/>
      <c r="R24" s="15"/>
      <c r="S24" s="15"/>
      <c r="T24" s="15"/>
      <c r="U24" s="15"/>
    </row>
    <row r="44" spans="2:24">
      <c r="G44" s="6"/>
    </row>
    <row r="47" spans="2:24" ht="15" customHeight="1">
      <c r="B47" s="6" t="s">
        <v>133</v>
      </c>
      <c r="S47" s="51" t="s">
        <v>6</v>
      </c>
      <c r="T47" s="51"/>
      <c r="U47" s="52"/>
      <c r="X47" s="4"/>
    </row>
    <row r="48" spans="2:24" ht="15" customHeight="1">
      <c r="B48" s="6" t="s">
        <v>134</v>
      </c>
      <c r="G48" s="6" t="s">
        <v>27</v>
      </c>
      <c r="S48" s="52"/>
      <c r="T48" s="52"/>
      <c r="U48" s="52"/>
    </row>
    <row r="49" spans="2:16">
      <c r="B49" s="6" t="s">
        <v>135</v>
      </c>
      <c r="G49" s="6" t="s">
        <v>8</v>
      </c>
    </row>
    <row r="50" spans="2:16" ht="16.5" customHeight="1">
      <c r="B50" s="6" t="s">
        <v>136</v>
      </c>
      <c r="G50" s="41" t="s">
        <v>110</v>
      </c>
    </row>
    <row r="51" spans="2:16" ht="172.5" customHeight="1">
      <c r="G51" s="57" t="s">
        <v>137</v>
      </c>
      <c r="H51" s="57"/>
      <c r="I51" s="57"/>
      <c r="J51" s="57"/>
      <c r="K51" s="57"/>
      <c r="L51" s="57"/>
      <c r="M51" s="57"/>
      <c r="N51" s="57"/>
      <c r="O51" s="57"/>
      <c r="P51" s="57"/>
    </row>
    <row r="52" spans="2:16" ht="15" customHeight="1">
      <c r="G52" s="40"/>
      <c r="H52" s="42"/>
      <c r="I52" s="42"/>
      <c r="J52" s="42"/>
      <c r="K52" s="42"/>
      <c r="L52" s="42"/>
      <c r="M52" s="42"/>
      <c r="N52" s="42"/>
      <c r="O52" s="42"/>
    </row>
    <row r="53" spans="2:16">
      <c r="G53" s="40"/>
    </row>
    <row r="54" spans="2:16">
      <c r="G54" s="40"/>
    </row>
    <row r="55" spans="2:16">
      <c r="G55" s="40"/>
    </row>
  </sheetData>
  <sheetProtection algorithmName="SHA-512" hashValue="Cu2MRh90eH3PBU0I3kgTaUhJWjdES3q605rRPG+iDe8LSCivtmP4lB62FgJGS0ElVTM1N385xEaP87k5CjuFvQ==" saltValue="rFwEjE7cTZTt2sIbINLItw==" spinCount="100000" sheet="1" selectLockedCells="1" pivotTables="0" selectUnlockedCells="1"/>
  <mergeCells count="5">
    <mergeCell ref="G51:P51"/>
    <mergeCell ref="O7:V7"/>
    <mergeCell ref="O8:V8"/>
    <mergeCell ref="S47:U48"/>
    <mergeCell ref="O6:V6"/>
  </mergeCells>
  <conditionalFormatting sqref="S17:T18">
    <cfRule type="dataBar" priority="2">
      <dataBar>
        <cfvo type="min"/>
        <cfvo type="max"/>
        <color rgb="FFACCBF9"/>
      </dataBar>
      <extLst>
        <ext xmlns:x14="http://schemas.microsoft.com/office/spreadsheetml/2009/9/main" uri="{B025F937-C7B1-47D3-B67F-A62EFF666E3E}">
          <x14:id>{DFEF22A8-9799-4A0B-9A85-CBE6B83ED7CD}</x14:id>
        </ext>
      </extLst>
    </cfRule>
  </conditionalFormatting>
  <conditionalFormatting sqref="U10:U16">
    <cfRule type="dataBar" priority="1">
      <dataBar>
        <cfvo type="min"/>
        <cfvo type="max"/>
        <color rgb="FFACCBF9"/>
      </dataBar>
      <extLst>
        <ext xmlns:x14="http://schemas.microsoft.com/office/spreadsheetml/2009/9/main" uri="{B025F937-C7B1-47D3-B67F-A62EFF666E3E}">
          <x14:id>{A79F62A5-9D94-4AFA-A422-C0A76A92B7BB}</x14:id>
        </ext>
      </extLst>
    </cfRule>
  </conditionalFormatting>
  <hyperlinks>
    <hyperlink ref="S47:U48" location="Auswahl!A1" display="ß zurück" xr:uid="{1DD078C0-3A07-40E2-B5AB-FDD724CB323F}"/>
  </hyperlink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DFEF22A8-9799-4A0B-9A85-CBE6B83ED7CD}">
            <x14:dataBar minLength="0" maxLength="100" gradient="0" direction="rightToLeft">
              <x14:cfvo type="autoMin"/>
              <x14:cfvo type="autoMax"/>
              <x14:negativeFillColor rgb="FFFF0000"/>
              <x14:axisColor rgb="FF000000"/>
            </x14:dataBar>
          </x14:cfRule>
          <xm:sqref>S17:T18</xm:sqref>
        </x14:conditionalFormatting>
        <x14:conditionalFormatting xmlns:xm="http://schemas.microsoft.com/office/excel/2006/main">
          <x14:cfRule type="dataBar" id="{A79F62A5-9D94-4AFA-A422-C0A76A92B7BB}">
            <x14:dataBar minLength="0" maxLength="100" gradient="0" direction="rightToLeft">
              <x14:cfvo type="autoMin"/>
              <x14:cfvo type="autoMax"/>
              <x14:negativeFillColor rgb="FFFF0000"/>
              <x14:axisColor rgb="FF000000"/>
            </x14:dataBar>
          </x14:cfRule>
          <xm:sqref>U10:U16</xm:sqref>
        </x14:conditionalFormatting>
      </x14:conditionalFormattings>
    </ext>
    <ext xmlns:x14="http://schemas.microsoft.com/office/spreadsheetml/2009/9/main" uri="{A8765BA9-456A-4dab-B4F3-ACF838C121DE}">
      <x14:slicerList>
        <x14:slicer r:id="rId3"/>
      </x14:slicerList>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E8575-C6C6-419A-8F55-C11A56566EEA}">
  <dimension ref="B1:X54"/>
  <sheetViews>
    <sheetView showGridLines="0" workbookViewId="0">
      <selection activeCell="N23" sqref="N23"/>
    </sheetView>
  </sheetViews>
  <sheetFormatPr baseColWidth="10" defaultRowHeight="15"/>
  <cols>
    <col min="14" max="14" width="15.7109375" customWidth="1"/>
    <col min="18" max="18" width="14.85546875" customWidth="1"/>
    <col min="19" max="19" width="16.140625" customWidth="1"/>
    <col min="20" max="20" width="7.5703125" customWidth="1"/>
  </cols>
  <sheetData>
    <row r="1" spans="15:22" ht="9.9499999999999993" customHeight="1"/>
    <row r="6" spans="15:22" ht="18">
      <c r="O6" s="53"/>
      <c r="P6" s="53"/>
      <c r="Q6" s="53"/>
      <c r="R6" s="53"/>
      <c r="S6" s="53"/>
      <c r="T6" s="53"/>
      <c r="U6" s="53"/>
      <c r="V6" s="53"/>
    </row>
    <row r="7" spans="15:22" ht="18">
      <c r="O7" s="53" t="str">
        <f>'Pivot Tourismus'!G1</f>
        <v>Durchschn. Aufenthaltsdauer</v>
      </c>
      <c r="P7" s="53"/>
      <c r="Q7" s="53"/>
      <c r="R7" s="53"/>
      <c r="S7" s="53"/>
      <c r="T7" s="53"/>
      <c r="U7" s="53"/>
      <c r="V7" s="53"/>
    </row>
    <row r="8" spans="15:22" ht="18">
      <c r="O8" s="53">
        <f>'Pivot Tourismus'!G2</f>
        <v>2022</v>
      </c>
      <c r="P8" s="53"/>
      <c r="Q8" s="53"/>
      <c r="R8" s="53"/>
      <c r="S8" s="53"/>
      <c r="T8" s="53"/>
      <c r="U8" s="53"/>
      <c r="V8" s="53"/>
    </row>
    <row r="9" spans="15:22">
      <c r="O9" s="7"/>
      <c r="P9" s="7"/>
      <c r="Q9" s="7"/>
      <c r="R9" s="7"/>
      <c r="S9" s="7"/>
      <c r="T9" s="7"/>
      <c r="U9" s="25" t="str">
        <f>IF(GETPIVOTDATA(" je 1 000 Einwohner",'Pivot Einwohnerbewegungen'!$G$4,"Ort","Stadt Ingolstadt")=0," ",'Pivot Einwohnerbewegungen'!I4)</f>
        <v xml:space="preserve"> </v>
      </c>
      <c r="V9" s="7"/>
    </row>
    <row r="10" spans="15:22" ht="15.75">
      <c r="O10" s="7"/>
      <c r="P10" s="14" t="str">
        <f>'Pivot Tourismus'!F5</f>
        <v>Stadt Ingolstadt</v>
      </c>
      <c r="Q10" s="7"/>
      <c r="R10" s="7"/>
      <c r="S10" s="14" t="str">
        <f>IF('Pivot Tourismus'!G5=0," ",'Pivot Tourismus'!G5)</f>
        <v xml:space="preserve"> </v>
      </c>
      <c r="T10" s="9">
        <f>IF('Pivot Tourismus'!H5=0," ",'Pivot Tourismus'!H5)</f>
        <v>1.6777927606685621</v>
      </c>
      <c r="U10" s="24"/>
      <c r="V10" s="7"/>
    </row>
    <row r="11" spans="15:22" ht="15.75">
      <c r="O11" s="7"/>
      <c r="P11" s="14" t="str">
        <f>'Pivot Tourismus'!F6</f>
        <v>Landkreis Eichstätt</v>
      </c>
      <c r="Q11" s="7"/>
      <c r="R11" s="7"/>
      <c r="S11" s="14" t="str">
        <f>IF('Pivot Tourismus'!G6=0," ",'Pivot Tourismus'!G6)</f>
        <v xml:space="preserve"> </v>
      </c>
      <c r="T11" s="9">
        <f>IF('Pivot Tourismus'!H6=0," ",'Pivot Tourismus'!H6)</f>
        <v>2.0453095844812346</v>
      </c>
      <c r="U11" s="24"/>
      <c r="V11" s="7"/>
    </row>
    <row r="12" spans="15:22" ht="15.75">
      <c r="O12" s="7"/>
      <c r="P12" s="14" t="str">
        <f>'Pivot Tourismus'!F7</f>
        <v>Landkreis Neuburg-Schrobenhausen</v>
      </c>
      <c r="Q12" s="7"/>
      <c r="R12" s="7"/>
      <c r="S12" s="14" t="str">
        <f>IF('Pivot Tourismus'!G7=0," ",'Pivot Tourismus'!G7)</f>
        <v xml:space="preserve"> </v>
      </c>
      <c r="T12" s="9">
        <f>IF('Pivot Tourismus'!H7=0," ",'Pivot Tourismus'!H7)</f>
        <v>2.5145777617352212</v>
      </c>
      <c r="U12" s="24"/>
      <c r="V12" s="7"/>
    </row>
    <row r="13" spans="15:22" ht="15.75">
      <c r="O13" s="7"/>
      <c r="P13" s="14" t="str">
        <f>'Pivot Tourismus'!F8</f>
        <v>Landkreis Pfaffenhofen</v>
      </c>
      <c r="Q13" s="7"/>
      <c r="R13" s="7"/>
      <c r="S13" s="14" t="str">
        <f>IF('Pivot Tourismus'!G8=0," ",'Pivot Tourismus'!G8)</f>
        <v xml:space="preserve"> </v>
      </c>
      <c r="T13" s="9">
        <f>IF('Pivot Tourismus'!H8=0," ",'Pivot Tourismus'!H8)</f>
        <v>1.9103828521034314</v>
      </c>
      <c r="U13" s="24"/>
      <c r="V13" s="7"/>
    </row>
    <row r="14" spans="15:22" ht="15.75">
      <c r="O14" s="7"/>
      <c r="P14" s="14" t="str">
        <f>'Pivot Tourismus'!F9</f>
        <v>Region 10</v>
      </c>
      <c r="Q14" s="7"/>
      <c r="R14" s="7"/>
      <c r="S14" s="14" t="str">
        <f>IF('Pivot Tourismus'!G9=0," ",'Pivot Tourismus'!G9)</f>
        <v xml:space="preserve"> </v>
      </c>
      <c r="T14" s="9">
        <f>IF('Pivot Tourismus'!H9=0," ",'Pivot Tourismus'!H9)</f>
        <v>1.9260193321904184</v>
      </c>
      <c r="U14" s="24"/>
      <c r="V14" s="7"/>
    </row>
    <row r="15" spans="15:22" ht="15.75">
      <c r="O15" s="7"/>
      <c r="P15" s="14" t="str">
        <f>'Pivot Tourismus'!F10</f>
        <v>Oberbayern</v>
      </c>
      <c r="Q15" s="7"/>
      <c r="R15" s="7"/>
      <c r="S15" s="14" t="str">
        <f>IF('Pivot Tourismus'!G10=0," ",'Pivot Tourismus'!G10)</f>
        <v xml:space="preserve"> </v>
      </c>
      <c r="T15" s="9">
        <f>IF('Pivot Tourismus'!H10=0," ",'Pivot Tourismus'!H10)</f>
        <v>2.5643625840268887</v>
      </c>
      <c r="U15" s="24"/>
      <c r="V15" s="7"/>
    </row>
    <row r="16" spans="15:22" ht="15.75">
      <c r="O16" s="7"/>
      <c r="P16" s="14" t="str">
        <f>'Pivot Tourismus'!F11</f>
        <v>Bayern</v>
      </c>
      <c r="Q16" s="7"/>
      <c r="R16" s="7"/>
      <c r="S16" s="14" t="str">
        <f>IF('Pivot Tourismus'!G11=0," ",'Pivot Tourismus'!G11)</f>
        <v xml:space="preserve"> </v>
      </c>
      <c r="T16" s="9">
        <f>IF('Pivot Tourismus'!H11=0," ",'Pivot Tourismus'!H11)</f>
        <v>2.6967880710889864</v>
      </c>
      <c r="U16" s="24"/>
      <c r="V16" s="7"/>
    </row>
    <row r="17" spans="15:22" ht="15.75">
      <c r="O17" s="7"/>
      <c r="P17" s="8"/>
      <c r="Q17" s="7"/>
      <c r="R17" s="7"/>
      <c r="S17" s="9"/>
      <c r="T17" s="9"/>
      <c r="U17" s="7"/>
      <c r="V17" s="7"/>
    </row>
    <row r="18" spans="15:22" ht="15.75">
      <c r="O18" s="15"/>
      <c r="P18" s="16"/>
      <c r="Q18" s="15"/>
      <c r="R18" s="15"/>
      <c r="S18" s="17"/>
      <c r="T18" s="17"/>
      <c r="U18" s="15"/>
    </row>
    <row r="19" spans="15:22" ht="15.75">
      <c r="O19" s="15"/>
      <c r="P19" s="18"/>
      <c r="Q19" s="19"/>
      <c r="R19" s="19"/>
      <c r="S19" s="20"/>
      <c r="T19" s="20"/>
      <c r="U19" s="15"/>
    </row>
    <row r="20" spans="15:22">
      <c r="O20" s="15"/>
      <c r="P20" s="15"/>
      <c r="Q20" s="15"/>
      <c r="R20" s="15"/>
      <c r="S20" s="15"/>
      <c r="T20" s="15"/>
      <c r="U20" s="15"/>
    </row>
    <row r="21" spans="15:22">
      <c r="O21" s="15"/>
      <c r="P21" s="15"/>
      <c r="Q21" s="15"/>
      <c r="R21" s="15"/>
      <c r="S21" s="15"/>
      <c r="T21" s="15"/>
      <c r="U21" s="15"/>
    </row>
    <row r="22" spans="15:22">
      <c r="O22" s="15"/>
      <c r="P22" s="15"/>
      <c r="Q22" s="15"/>
      <c r="R22" s="15"/>
      <c r="S22" s="15"/>
      <c r="T22" s="15"/>
      <c r="U22" s="15"/>
    </row>
    <row r="23" spans="15:22">
      <c r="O23" s="15"/>
      <c r="P23" s="15"/>
      <c r="Q23" s="15"/>
      <c r="R23" s="15"/>
      <c r="S23" s="15"/>
      <c r="T23" s="15"/>
      <c r="U23" s="15"/>
    </row>
    <row r="24" spans="15:22">
      <c r="O24" s="15"/>
      <c r="P24" s="15"/>
      <c r="Q24" s="15"/>
      <c r="R24" s="15"/>
      <c r="S24" s="15"/>
      <c r="T24" s="15"/>
      <c r="U24" s="15"/>
    </row>
    <row r="44" spans="2:24">
      <c r="G44" s="6"/>
    </row>
    <row r="47" spans="2:24" ht="15" customHeight="1">
      <c r="B47" s="6" t="s">
        <v>134</v>
      </c>
      <c r="G47" s="6" t="s">
        <v>27</v>
      </c>
      <c r="S47" s="51" t="s">
        <v>6</v>
      </c>
      <c r="T47" s="51"/>
      <c r="U47" s="52"/>
      <c r="X47" s="4"/>
    </row>
    <row r="48" spans="2:24" ht="15" customHeight="1">
      <c r="B48" s="6" t="s">
        <v>135</v>
      </c>
      <c r="G48" s="6" t="s">
        <v>8</v>
      </c>
      <c r="S48" s="52"/>
      <c r="T48" s="52"/>
      <c r="U48" s="52"/>
    </row>
    <row r="49" spans="2:16">
      <c r="B49" s="6" t="s">
        <v>136</v>
      </c>
      <c r="G49" s="36" t="s">
        <v>110</v>
      </c>
    </row>
    <row r="50" spans="2:16" ht="186" customHeight="1">
      <c r="G50" s="57" t="s">
        <v>152</v>
      </c>
      <c r="H50" s="57"/>
      <c r="I50" s="57"/>
      <c r="J50" s="57"/>
      <c r="K50" s="57"/>
      <c r="L50" s="57"/>
      <c r="M50" s="57"/>
      <c r="N50" s="57"/>
      <c r="O50" s="57"/>
    </row>
    <row r="51" spans="2:16" ht="15" customHeight="1">
      <c r="G51" s="40"/>
      <c r="H51" s="43"/>
      <c r="I51" s="43"/>
      <c r="J51" s="43"/>
      <c r="K51" s="43"/>
      <c r="L51" s="43"/>
      <c r="M51" s="43"/>
      <c r="N51" s="43"/>
      <c r="O51" s="43"/>
      <c r="P51" s="43"/>
    </row>
    <row r="52" spans="2:16" ht="15" customHeight="1">
      <c r="G52" s="40"/>
      <c r="H52" s="42"/>
      <c r="I52" s="42"/>
      <c r="J52" s="42"/>
      <c r="K52" s="42"/>
      <c r="L52" s="42"/>
      <c r="M52" s="42"/>
      <c r="N52" s="42"/>
      <c r="O52" s="42"/>
    </row>
    <row r="53" spans="2:16">
      <c r="G53" s="40"/>
    </row>
    <row r="54" spans="2:16">
      <c r="G54" s="40"/>
    </row>
  </sheetData>
  <sheetProtection algorithmName="SHA-512" hashValue="Ck/ThzNGt56bcOdm33VFCK7qtV7N5ozLZj7ZdD+ZC2901/jg+ljJ8lu7OA+Vfpsy9urYoqJXg0U6vLRyLOewmw==" saltValue="vYOHG7LyUfXYhc/Ot6hIxA==" spinCount="100000" sheet="1" selectLockedCells="1" pivotTables="0" selectUnlockedCells="1"/>
  <mergeCells count="5">
    <mergeCell ref="O6:V6"/>
    <mergeCell ref="O7:V7"/>
    <mergeCell ref="O8:V8"/>
    <mergeCell ref="S47:U48"/>
    <mergeCell ref="G50:O50"/>
  </mergeCells>
  <conditionalFormatting sqref="S17:T18">
    <cfRule type="dataBar" priority="2">
      <dataBar>
        <cfvo type="min"/>
        <cfvo type="max"/>
        <color rgb="FFACCBF9"/>
      </dataBar>
      <extLst>
        <ext xmlns:x14="http://schemas.microsoft.com/office/spreadsheetml/2009/9/main" uri="{B025F937-C7B1-47D3-B67F-A62EFF666E3E}">
          <x14:id>{E79D0064-5B8A-4F02-88D0-C7A0CB3C32ED}</x14:id>
        </ext>
      </extLst>
    </cfRule>
  </conditionalFormatting>
  <conditionalFormatting sqref="U10:U16">
    <cfRule type="dataBar" priority="1">
      <dataBar>
        <cfvo type="min"/>
        <cfvo type="max"/>
        <color rgb="FFACCBF9"/>
      </dataBar>
      <extLst>
        <ext xmlns:x14="http://schemas.microsoft.com/office/spreadsheetml/2009/9/main" uri="{B025F937-C7B1-47D3-B67F-A62EFF666E3E}">
          <x14:id>{55146CD5-FCC3-46AD-AB74-67C9CCF0051F}</x14:id>
        </ext>
      </extLst>
    </cfRule>
  </conditionalFormatting>
  <hyperlinks>
    <hyperlink ref="S47:U48" location="Auswahl!A1" display="ß zurück" xr:uid="{54E9AC59-20B4-4971-9721-F2E34CDE3570}"/>
  </hyperlinks>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dataBar" id="{E79D0064-5B8A-4F02-88D0-C7A0CB3C32ED}">
            <x14:dataBar minLength="0" maxLength="100" gradient="0" direction="rightToLeft">
              <x14:cfvo type="autoMin"/>
              <x14:cfvo type="autoMax"/>
              <x14:negativeFillColor rgb="FFFF0000"/>
              <x14:axisColor rgb="FF000000"/>
            </x14:dataBar>
          </x14:cfRule>
          <xm:sqref>S17:T18</xm:sqref>
        </x14:conditionalFormatting>
        <x14:conditionalFormatting xmlns:xm="http://schemas.microsoft.com/office/excel/2006/main">
          <x14:cfRule type="dataBar" id="{55146CD5-FCC3-46AD-AB74-67C9CCF0051F}">
            <x14:dataBar minLength="0" maxLength="100" gradient="0" direction="rightToLeft">
              <x14:cfvo type="autoMin"/>
              <x14:cfvo type="autoMax"/>
              <x14:negativeFillColor rgb="FFFF0000"/>
              <x14:axisColor rgb="FF000000"/>
            </x14:dataBar>
          </x14:cfRule>
          <xm:sqref>U10:U16</xm:sqref>
        </x14:conditionalFormatting>
      </x14:conditionalFormattings>
    </ex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7D8B3-D023-411B-A826-95701D63359C}">
  <dimension ref="A1:G295"/>
  <sheetViews>
    <sheetView workbookViewId="0">
      <selection sqref="A1:E421"/>
    </sheetView>
  </sheetViews>
  <sheetFormatPr baseColWidth="10" defaultRowHeight="15"/>
  <cols>
    <col min="2" max="2" width="18" customWidth="1"/>
    <col min="3" max="3" width="45" customWidth="1"/>
    <col min="4" max="4" width="32.85546875" customWidth="1"/>
    <col min="5" max="5" width="31.5703125" style="5" customWidth="1"/>
  </cols>
  <sheetData>
    <row r="1" spans="1:7">
      <c r="A1" t="s">
        <v>0</v>
      </c>
      <c r="B1" t="s">
        <v>22</v>
      </c>
      <c r="C1" t="s">
        <v>23</v>
      </c>
      <c r="D1" t="s">
        <v>1</v>
      </c>
      <c r="E1" s="5" t="s">
        <v>44</v>
      </c>
    </row>
    <row r="2" spans="1:7">
      <c r="A2" s="11">
        <v>2019</v>
      </c>
      <c r="B2" s="11" t="s">
        <v>2</v>
      </c>
      <c r="C2" s="11" t="s">
        <v>10</v>
      </c>
      <c r="D2" s="12">
        <v>137392</v>
      </c>
      <c r="E2" s="11"/>
      <c r="G2" s="10" t="s">
        <v>43</v>
      </c>
    </row>
    <row r="3" spans="1:7">
      <c r="A3" s="11">
        <v>2020</v>
      </c>
      <c r="B3" s="11" t="s">
        <v>2</v>
      </c>
      <c r="C3" s="11" t="s">
        <v>10</v>
      </c>
      <c r="D3" s="12">
        <v>136952</v>
      </c>
      <c r="E3" s="11"/>
    </row>
    <row r="4" spans="1:7">
      <c r="A4" s="11">
        <v>2021</v>
      </c>
      <c r="B4" s="11" t="s">
        <v>2</v>
      </c>
      <c r="C4" s="11" t="s">
        <v>10</v>
      </c>
      <c r="D4" s="12">
        <v>138016</v>
      </c>
      <c r="E4" s="11"/>
    </row>
    <row r="5" spans="1:7">
      <c r="A5" s="11">
        <v>2022</v>
      </c>
      <c r="B5" s="11" t="s">
        <v>2</v>
      </c>
      <c r="C5" s="11" t="s">
        <v>10</v>
      </c>
      <c r="D5" s="12">
        <v>138263</v>
      </c>
      <c r="E5" s="11"/>
    </row>
    <row r="6" spans="1:7">
      <c r="A6" s="11">
        <v>2023</v>
      </c>
      <c r="B6" s="11" t="s">
        <v>2</v>
      </c>
      <c r="C6" s="11" t="s">
        <v>10</v>
      </c>
      <c r="D6" s="12">
        <v>139536</v>
      </c>
      <c r="E6" s="11"/>
    </row>
    <row r="7" spans="1:7">
      <c r="A7" s="11">
        <v>2024</v>
      </c>
      <c r="B7" s="11" t="s">
        <v>2</v>
      </c>
      <c r="C7" s="11" t="s">
        <v>10</v>
      </c>
      <c r="D7" s="12">
        <v>141185</v>
      </c>
      <c r="E7" s="13"/>
    </row>
    <row r="8" spans="1:7">
      <c r="A8" s="11">
        <v>2019</v>
      </c>
      <c r="B8" s="11" t="s">
        <v>11</v>
      </c>
      <c r="C8" s="11" t="s">
        <v>10</v>
      </c>
      <c r="D8" s="12">
        <v>132881</v>
      </c>
      <c r="E8" s="11"/>
    </row>
    <row r="9" spans="1:7">
      <c r="A9" s="11">
        <v>2020</v>
      </c>
      <c r="B9" s="11" t="s">
        <v>11</v>
      </c>
      <c r="C9" s="11" t="s">
        <v>10</v>
      </c>
      <c r="D9" s="12">
        <v>133169</v>
      </c>
      <c r="E9" s="11"/>
    </row>
    <row r="10" spans="1:7">
      <c r="A10" s="11">
        <v>2021</v>
      </c>
      <c r="B10" s="11" t="s">
        <v>11</v>
      </c>
      <c r="C10" s="11" t="s">
        <v>10</v>
      </c>
      <c r="D10" s="12">
        <v>133634</v>
      </c>
      <c r="E10" s="11"/>
    </row>
    <row r="11" spans="1:7">
      <c r="A11" s="11">
        <v>2022</v>
      </c>
      <c r="B11" s="11" t="s">
        <v>11</v>
      </c>
      <c r="C11" s="11" t="s">
        <v>10</v>
      </c>
      <c r="D11" s="12">
        <v>134201</v>
      </c>
      <c r="E11" s="11"/>
    </row>
    <row r="12" spans="1:7">
      <c r="A12" s="11">
        <v>2023</v>
      </c>
      <c r="B12" s="11" t="s">
        <v>11</v>
      </c>
      <c r="C12" s="11" t="s">
        <v>10</v>
      </c>
      <c r="D12" s="12">
        <v>135220</v>
      </c>
      <c r="E12" s="11"/>
    </row>
    <row r="13" spans="1:7">
      <c r="A13" s="11">
        <v>2024</v>
      </c>
      <c r="B13" s="11" t="s">
        <v>11</v>
      </c>
      <c r="C13" s="11" t="s">
        <v>10</v>
      </c>
      <c r="D13" s="12">
        <v>135668</v>
      </c>
      <c r="E13" s="13"/>
    </row>
    <row r="14" spans="1:7">
      <c r="A14" s="11">
        <v>2019</v>
      </c>
      <c r="B14" s="11" t="s">
        <v>12</v>
      </c>
      <c r="C14" s="11" t="s">
        <v>10</v>
      </c>
      <c r="D14" s="12">
        <v>97303</v>
      </c>
      <c r="E14" s="11"/>
    </row>
    <row r="15" spans="1:7">
      <c r="A15" s="11">
        <v>2020</v>
      </c>
      <c r="B15" s="11" t="s">
        <v>12</v>
      </c>
      <c r="C15" s="11" t="s">
        <v>10</v>
      </c>
      <c r="D15" s="12">
        <v>97730</v>
      </c>
      <c r="E15" s="11"/>
    </row>
    <row r="16" spans="1:7">
      <c r="A16" s="11">
        <v>2021</v>
      </c>
      <c r="B16" s="11" t="s">
        <v>12</v>
      </c>
      <c r="C16" s="11" t="s">
        <v>10</v>
      </c>
      <c r="D16" s="12">
        <v>98503</v>
      </c>
      <c r="E16" s="11"/>
    </row>
    <row r="17" spans="1:5">
      <c r="A17" s="11">
        <v>2022</v>
      </c>
      <c r="B17" s="11" t="s">
        <v>12</v>
      </c>
      <c r="C17" s="11" t="s">
        <v>10</v>
      </c>
      <c r="D17" s="12">
        <v>97792</v>
      </c>
      <c r="E17" s="11"/>
    </row>
    <row r="18" spans="1:5">
      <c r="A18" s="11">
        <v>2023</v>
      </c>
      <c r="B18" s="11" t="s">
        <v>12</v>
      </c>
      <c r="C18" s="11" t="s">
        <v>10</v>
      </c>
      <c r="D18" s="12">
        <v>98967</v>
      </c>
      <c r="E18" s="11"/>
    </row>
    <row r="19" spans="1:5">
      <c r="A19" s="11">
        <v>2024</v>
      </c>
      <c r="B19" s="11" t="s">
        <v>12</v>
      </c>
      <c r="C19" s="11" t="s">
        <v>10</v>
      </c>
      <c r="D19" s="12">
        <v>99364</v>
      </c>
      <c r="E19" s="13"/>
    </row>
    <row r="20" spans="1:5">
      <c r="A20" s="11">
        <v>2019</v>
      </c>
      <c r="B20" s="11" t="s">
        <v>13</v>
      </c>
      <c r="C20" s="11" t="s">
        <v>10</v>
      </c>
      <c r="D20" s="12">
        <v>128227</v>
      </c>
      <c r="E20" s="11"/>
    </row>
    <row r="21" spans="1:5">
      <c r="A21" s="11">
        <v>2020</v>
      </c>
      <c r="B21" s="11" t="s">
        <v>13</v>
      </c>
      <c r="C21" s="11" t="s">
        <v>10</v>
      </c>
      <c r="D21" s="12">
        <v>129128</v>
      </c>
      <c r="E21" s="11"/>
    </row>
    <row r="22" spans="1:5">
      <c r="A22" s="11">
        <v>2021</v>
      </c>
      <c r="B22" s="11" t="s">
        <v>13</v>
      </c>
      <c r="C22" s="11" t="s">
        <v>10</v>
      </c>
      <c r="D22" s="12">
        <v>129772</v>
      </c>
      <c r="E22" s="11"/>
    </row>
    <row r="23" spans="1:5">
      <c r="A23" s="11">
        <v>2022</v>
      </c>
      <c r="B23" s="11" t="s">
        <v>13</v>
      </c>
      <c r="C23" s="11" t="s">
        <v>10</v>
      </c>
      <c r="D23" s="12">
        <v>128537</v>
      </c>
      <c r="E23" s="11"/>
    </row>
    <row r="24" spans="1:5">
      <c r="A24" s="11">
        <v>2023</v>
      </c>
      <c r="B24" s="11" t="s">
        <v>13</v>
      </c>
      <c r="C24" s="11" t="s">
        <v>10</v>
      </c>
      <c r="D24" s="12">
        <v>129497</v>
      </c>
      <c r="E24" s="11"/>
    </row>
    <row r="25" spans="1:5">
      <c r="A25" s="11">
        <v>2024</v>
      </c>
      <c r="B25" s="11" t="s">
        <v>13</v>
      </c>
      <c r="C25" s="11" t="s">
        <v>10</v>
      </c>
      <c r="D25" s="12">
        <v>130781</v>
      </c>
      <c r="E25" s="13"/>
    </row>
    <row r="26" spans="1:5">
      <c r="A26" s="11">
        <v>2019</v>
      </c>
      <c r="B26" s="11" t="s">
        <v>14</v>
      </c>
      <c r="C26" s="11" t="s">
        <v>10</v>
      </c>
      <c r="D26" s="12">
        <f>D2+D8+D14+D20</f>
        <v>495803</v>
      </c>
      <c r="E26" s="11"/>
    </row>
    <row r="27" spans="1:5">
      <c r="A27" s="11">
        <v>2020</v>
      </c>
      <c r="B27" s="11" t="s">
        <v>14</v>
      </c>
      <c r="C27" s="11" t="s">
        <v>10</v>
      </c>
      <c r="D27" s="12">
        <f t="shared" ref="D27:D31" si="0">D3+D9+D15+D21</f>
        <v>496979</v>
      </c>
      <c r="E27" s="11"/>
    </row>
    <row r="28" spans="1:5">
      <c r="A28" s="11">
        <v>2021</v>
      </c>
      <c r="B28" s="11" t="s">
        <v>14</v>
      </c>
      <c r="C28" s="11" t="s">
        <v>10</v>
      </c>
      <c r="D28" s="12">
        <f t="shared" si="0"/>
        <v>499925</v>
      </c>
      <c r="E28" s="11"/>
    </row>
    <row r="29" spans="1:5">
      <c r="A29" s="11">
        <v>2022</v>
      </c>
      <c r="B29" s="11" t="s">
        <v>14</v>
      </c>
      <c r="C29" s="11" t="s">
        <v>10</v>
      </c>
      <c r="D29" s="12">
        <f t="shared" si="0"/>
        <v>498793</v>
      </c>
      <c r="E29" s="11"/>
    </row>
    <row r="30" spans="1:5">
      <c r="A30" s="11">
        <v>2023</v>
      </c>
      <c r="B30" s="11" t="s">
        <v>14</v>
      </c>
      <c r="C30" s="11" t="s">
        <v>10</v>
      </c>
      <c r="D30" s="12">
        <f t="shared" si="0"/>
        <v>503220</v>
      </c>
      <c r="E30" s="11"/>
    </row>
    <row r="31" spans="1:5">
      <c r="A31" s="11">
        <v>2024</v>
      </c>
      <c r="B31" s="11" t="s">
        <v>14</v>
      </c>
      <c r="C31" s="11" t="s">
        <v>10</v>
      </c>
      <c r="D31" s="12">
        <f t="shared" si="0"/>
        <v>506998</v>
      </c>
      <c r="E31" s="13"/>
    </row>
    <row r="32" spans="1:5">
      <c r="A32" s="11">
        <v>2019</v>
      </c>
      <c r="B32" s="11" t="s">
        <v>15</v>
      </c>
      <c r="C32" s="11" t="s">
        <v>10</v>
      </c>
      <c r="D32" s="12">
        <v>4710865</v>
      </c>
      <c r="E32" s="11"/>
    </row>
    <row r="33" spans="1:5">
      <c r="A33" s="11">
        <v>2020</v>
      </c>
      <c r="B33" s="11" t="s">
        <v>15</v>
      </c>
      <c r="C33" s="11" t="s">
        <v>10</v>
      </c>
      <c r="D33" s="12">
        <v>4719716</v>
      </c>
      <c r="E33" s="11"/>
    </row>
    <row r="34" spans="1:5">
      <c r="A34" s="11">
        <v>2021</v>
      </c>
      <c r="B34" s="11" t="s">
        <v>15</v>
      </c>
      <c r="C34" s="11" t="s">
        <v>10</v>
      </c>
      <c r="D34" s="12">
        <v>4729243</v>
      </c>
      <c r="E34" s="11"/>
    </row>
    <row r="35" spans="1:5">
      <c r="A35" s="11">
        <v>2022</v>
      </c>
      <c r="B35" s="11" t="s">
        <v>15</v>
      </c>
      <c r="C35" s="11" t="s">
        <v>10</v>
      </c>
      <c r="D35" s="12">
        <v>4705040</v>
      </c>
      <c r="E35" s="11"/>
    </row>
    <row r="36" spans="1:5">
      <c r="A36" s="11">
        <v>2023</v>
      </c>
      <c r="B36" s="11" t="s">
        <v>15</v>
      </c>
      <c r="C36" s="11" t="s">
        <v>10</v>
      </c>
      <c r="D36" s="12">
        <v>4726101</v>
      </c>
      <c r="E36" s="11"/>
    </row>
    <row r="37" spans="1:5">
      <c r="A37" s="11">
        <v>2024</v>
      </c>
      <c r="B37" s="11" t="s">
        <v>15</v>
      </c>
      <c r="C37" s="11" t="s">
        <v>10</v>
      </c>
      <c r="D37" s="12">
        <v>4764548</v>
      </c>
      <c r="E37" s="13"/>
    </row>
    <row r="38" spans="1:5">
      <c r="A38" s="11">
        <v>2019</v>
      </c>
      <c r="B38" s="11" t="s">
        <v>16</v>
      </c>
      <c r="C38" s="11" t="s">
        <v>10</v>
      </c>
      <c r="D38" s="12">
        <v>13124737</v>
      </c>
      <c r="E38" s="11"/>
    </row>
    <row r="39" spans="1:5">
      <c r="A39" s="11">
        <v>2020</v>
      </c>
      <c r="B39" s="11" t="s">
        <v>16</v>
      </c>
      <c r="C39" s="11" t="s">
        <v>10</v>
      </c>
      <c r="D39" s="12">
        <v>13140183</v>
      </c>
      <c r="E39" s="11"/>
    </row>
    <row r="40" spans="1:5">
      <c r="A40" s="11">
        <v>2021</v>
      </c>
      <c r="B40" s="11" t="s">
        <v>16</v>
      </c>
      <c r="C40" s="11" t="s">
        <v>10</v>
      </c>
      <c r="D40" s="12">
        <v>13176989</v>
      </c>
      <c r="E40" s="11"/>
    </row>
    <row r="41" spans="1:5">
      <c r="A41" s="11">
        <v>2022</v>
      </c>
      <c r="B41" s="11" t="s">
        <v>16</v>
      </c>
      <c r="C41" s="11" t="s">
        <v>10</v>
      </c>
      <c r="D41" s="12">
        <v>13105221</v>
      </c>
      <c r="E41" s="11"/>
    </row>
    <row r="42" spans="1:5">
      <c r="A42" s="11">
        <v>2023</v>
      </c>
      <c r="B42" s="11" t="s">
        <v>16</v>
      </c>
      <c r="C42" s="11" t="s">
        <v>10</v>
      </c>
      <c r="D42" s="12">
        <v>13176426</v>
      </c>
      <c r="E42" s="11"/>
    </row>
    <row r="43" spans="1:5">
      <c r="A43" s="11">
        <v>2024</v>
      </c>
      <c r="B43" s="11" t="s">
        <v>16</v>
      </c>
      <c r="C43" s="11" t="s">
        <v>10</v>
      </c>
      <c r="D43" s="12">
        <v>13248928</v>
      </c>
      <c r="E43" s="13"/>
    </row>
    <row r="44" spans="1:5">
      <c r="A44" s="11">
        <v>2019</v>
      </c>
      <c r="B44" s="11" t="s">
        <v>2</v>
      </c>
      <c r="C44" s="11" t="s">
        <v>37</v>
      </c>
      <c r="D44" s="12">
        <v>1557</v>
      </c>
      <c r="E44" s="22">
        <v>11.332537556771864</v>
      </c>
    </row>
    <row r="45" spans="1:5">
      <c r="A45" s="11">
        <v>2020</v>
      </c>
      <c r="B45" s="11" t="s">
        <v>2</v>
      </c>
      <c r="C45" s="11" t="s">
        <v>37</v>
      </c>
      <c r="D45" s="12">
        <v>1598</v>
      </c>
      <c r="E45" s="22">
        <v>11.66832174776564</v>
      </c>
    </row>
    <row r="46" spans="1:5">
      <c r="A46" s="11">
        <v>2021</v>
      </c>
      <c r="B46" s="11" t="s">
        <v>2</v>
      </c>
      <c r="C46" s="11" t="s">
        <v>37</v>
      </c>
      <c r="D46" s="12">
        <v>1641</v>
      </c>
      <c r="E46" s="22">
        <v>11.889925805703687</v>
      </c>
    </row>
    <row r="47" spans="1:5">
      <c r="A47" s="11">
        <v>2022</v>
      </c>
      <c r="B47" s="11" t="s">
        <v>2</v>
      </c>
      <c r="C47" s="11" t="s">
        <v>37</v>
      </c>
      <c r="D47" s="12">
        <v>1514</v>
      </c>
      <c r="E47" s="22">
        <v>10.950145736748082</v>
      </c>
    </row>
    <row r="48" spans="1:5">
      <c r="A48" s="11">
        <v>2023</v>
      </c>
      <c r="B48" s="11" t="s">
        <v>2</v>
      </c>
      <c r="C48" s="11" t="s">
        <v>37</v>
      </c>
      <c r="D48" s="12">
        <v>1422</v>
      </c>
      <c r="E48" s="22">
        <v>10.19091847265222</v>
      </c>
    </row>
    <row r="49" spans="1:5">
      <c r="A49" s="11">
        <v>2024</v>
      </c>
      <c r="B49" s="11" t="s">
        <v>2</v>
      </c>
      <c r="C49" s="11" t="s">
        <v>37</v>
      </c>
      <c r="D49" s="12">
        <v>1453</v>
      </c>
      <c r="E49" s="22">
        <v>10.2914615575309</v>
      </c>
    </row>
    <row r="50" spans="1:5">
      <c r="A50" s="11">
        <v>2019</v>
      </c>
      <c r="B50" s="11" t="s">
        <v>11</v>
      </c>
      <c r="C50" s="11" t="s">
        <v>37</v>
      </c>
      <c r="D50" s="12">
        <v>1485</v>
      </c>
      <c r="E50" s="22">
        <v>11.175412587202082</v>
      </c>
    </row>
    <row r="51" spans="1:5">
      <c r="A51" s="11">
        <v>2020</v>
      </c>
      <c r="B51" s="11" t="s">
        <v>11</v>
      </c>
      <c r="C51" s="11" t="s">
        <v>37</v>
      </c>
      <c r="D51" s="12">
        <v>1476</v>
      </c>
      <c r="E51" s="22">
        <v>11.083660611703925</v>
      </c>
    </row>
    <row r="52" spans="1:5">
      <c r="A52" s="11">
        <v>2021</v>
      </c>
      <c r="B52" s="11" t="s">
        <v>11</v>
      </c>
      <c r="C52" s="11" t="s">
        <v>37</v>
      </c>
      <c r="D52" s="12">
        <v>1491</v>
      </c>
      <c r="E52" s="22">
        <v>11.15734019785384</v>
      </c>
    </row>
    <row r="53" spans="1:5">
      <c r="A53" s="11">
        <v>2022</v>
      </c>
      <c r="B53" s="11" t="s">
        <v>11</v>
      </c>
      <c r="C53" s="11" t="s">
        <v>37</v>
      </c>
      <c r="D53" s="12">
        <v>1336</v>
      </c>
      <c r="E53" s="22">
        <v>9.9552164290877112</v>
      </c>
    </row>
    <row r="54" spans="1:5">
      <c r="A54" s="11">
        <v>2023</v>
      </c>
      <c r="B54" s="11" t="s">
        <v>11</v>
      </c>
      <c r="C54" s="11" t="s">
        <v>37</v>
      </c>
      <c r="D54" s="12">
        <v>1206</v>
      </c>
      <c r="E54" s="22">
        <v>8.9187989942316221</v>
      </c>
    </row>
    <row r="55" spans="1:5">
      <c r="A55" s="11">
        <v>2024</v>
      </c>
      <c r="B55" s="11" t="s">
        <v>11</v>
      </c>
      <c r="C55" s="11" t="s">
        <v>37</v>
      </c>
      <c r="D55" s="12">
        <v>1142</v>
      </c>
      <c r="E55" s="22">
        <v>8.4176076893593184</v>
      </c>
    </row>
    <row r="56" spans="1:5">
      <c r="A56" s="11">
        <v>2019</v>
      </c>
      <c r="B56" s="11" t="s">
        <v>12</v>
      </c>
      <c r="C56" s="11" t="s">
        <v>37</v>
      </c>
      <c r="D56" s="12">
        <v>920</v>
      </c>
      <c r="E56" s="22">
        <v>9.4550013874186813</v>
      </c>
    </row>
    <row r="57" spans="1:5">
      <c r="A57" s="11">
        <v>2020</v>
      </c>
      <c r="B57" s="11" t="s">
        <v>12</v>
      </c>
      <c r="C57" s="11" t="s">
        <v>37</v>
      </c>
      <c r="D57" s="12">
        <v>984</v>
      </c>
      <c r="E57" s="22">
        <v>10.06855622633787</v>
      </c>
    </row>
    <row r="58" spans="1:5">
      <c r="A58" s="11">
        <v>2021</v>
      </c>
      <c r="B58" s="11" t="s">
        <v>12</v>
      </c>
      <c r="C58" s="11" t="s">
        <v>37</v>
      </c>
      <c r="D58" s="12">
        <v>1087</v>
      </c>
      <c r="E58" s="22">
        <v>11.035196897556421</v>
      </c>
    </row>
    <row r="59" spans="1:5">
      <c r="A59" s="11">
        <v>2022</v>
      </c>
      <c r="B59" s="11" t="s">
        <v>12</v>
      </c>
      <c r="C59" s="11" t="s">
        <v>37</v>
      </c>
      <c r="D59" s="12">
        <v>991</v>
      </c>
      <c r="E59" s="22">
        <v>10.133753272251308</v>
      </c>
    </row>
    <row r="60" spans="1:5">
      <c r="A60" s="11">
        <v>2023</v>
      </c>
      <c r="B60" s="11" t="s">
        <v>12</v>
      </c>
      <c r="C60" s="11" t="s">
        <v>37</v>
      </c>
      <c r="D60" s="12">
        <v>900</v>
      </c>
      <c r="E60" s="22">
        <v>9.0939404043772178</v>
      </c>
    </row>
    <row r="61" spans="1:5">
      <c r="A61" s="11">
        <v>2024</v>
      </c>
      <c r="B61" s="11" t="s">
        <v>12</v>
      </c>
      <c r="C61" s="11" t="s">
        <v>37</v>
      </c>
      <c r="D61" s="12">
        <v>863</v>
      </c>
      <c r="E61" s="22">
        <v>8.6852381144076318</v>
      </c>
    </row>
    <row r="62" spans="1:5">
      <c r="A62" s="11">
        <v>2019</v>
      </c>
      <c r="B62" s="11" t="s">
        <v>13</v>
      </c>
      <c r="C62" s="11" t="s">
        <v>37</v>
      </c>
      <c r="D62" s="12">
        <v>1386</v>
      </c>
      <c r="E62" s="22">
        <v>10.808955992107746</v>
      </c>
    </row>
    <row r="63" spans="1:5">
      <c r="A63" s="11">
        <v>2020</v>
      </c>
      <c r="B63" s="11" t="s">
        <v>13</v>
      </c>
      <c r="C63" s="11" t="s">
        <v>37</v>
      </c>
      <c r="D63" s="12">
        <v>1272</v>
      </c>
      <c r="E63" s="22">
        <v>9.8506907874357239</v>
      </c>
    </row>
    <row r="64" spans="1:5">
      <c r="A64" s="11">
        <v>2021</v>
      </c>
      <c r="B64" s="11" t="s">
        <v>13</v>
      </c>
      <c r="C64" s="11" t="s">
        <v>37</v>
      </c>
      <c r="D64" s="12">
        <v>1459</v>
      </c>
      <c r="E64" s="22">
        <v>11.242795055944272</v>
      </c>
    </row>
    <row r="65" spans="1:5">
      <c r="A65" s="11">
        <v>2022</v>
      </c>
      <c r="B65" s="11" t="s">
        <v>13</v>
      </c>
      <c r="C65" s="11" t="s">
        <v>37</v>
      </c>
      <c r="D65" s="12">
        <v>1326</v>
      </c>
      <c r="E65" s="22">
        <v>10.316095754529824</v>
      </c>
    </row>
    <row r="66" spans="1:5">
      <c r="A66" s="11">
        <v>2023</v>
      </c>
      <c r="B66" s="11" t="s">
        <v>13</v>
      </c>
      <c r="C66" s="11" t="s">
        <v>37</v>
      </c>
      <c r="D66" s="12">
        <v>1219</v>
      </c>
      <c r="E66" s="22">
        <v>9.4133454829069407</v>
      </c>
    </row>
    <row r="67" spans="1:5">
      <c r="A67" s="11">
        <v>2024</v>
      </c>
      <c r="B67" s="11" t="s">
        <v>13</v>
      </c>
      <c r="C67" s="11" t="s">
        <v>37</v>
      </c>
      <c r="D67" s="12">
        <v>1214</v>
      </c>
      <c r="E67" s="22">
        <v>9.2826939693074682</v>
      </c>
    </row>
    <row r="68" spans="1:5">
      <c r="A68" s="11">
        <v>2019</v>
      </c>
      <c r="B68" s="11" t="s">
        <v>14</v>
      </c>
      <c r="C68" s="11" t="s">
        <v>37</v>
      </c>
      <c r="D68" s="12">
        <f>D44+D50+D56+D62</f>
        <v>5348</v>
      </c>
      <c r="E68" s="22">
        <v>10.786542235524998</v>
      </c>
    </row>
    <row r="69" spans="1:5">
      <c r="A69" s="11">
        <v>2020</v>
      </c>
      <c r="B69" s="11" t="s">
        <v>14</v>
      </c>
      <c r="C69" s="11" t="s">
        <v>37</v>
      </c>
      <c r="D69" s="12">
        <f t="shared" ref="D69:D73" si="1">D45+D51+D57+D63</f>
        <v>5330</v>
      </c>
      <c r="E69" s="22">
        <v>10.724799236989893</v>
      </c>
    </row>
    <row r="70" spans="1:5">
      <c r="A70" s="11">
        <v>2021</v>
      </c>
      <c r="B70" s="11" t="s">
        <v>14</v>
      </c>
      <c r="C70" s="11" t="s">
        <v>37</v>
      </c>
      <c r="D70" s="12">
        <f t="shared" si="1"/>
        <v>5678</v>
      </c>
      <c r="E70" s="22">
        <v>11.357703655548333</v>
      </c>
    </row>
    <row r="71" spans="1:5">
      <c r="A71" s="11">
        <v>2022</v>
      </c>
      <c r="B71" s="11" t="s">
        <v>14</v>
      </c>
      <c r="C71" s="11" t="s">
        <v>37</v>
      </c>
      <c r="D71" s="12">
        <f t="shared" si="1"/>
        <v>5167</v>
      </c>
      <c r="E71" s="22">
        <v>10.359006642033869</v>
      </c>
    </row>
    <row r="72" spans="1:5">
      <c r="A72" s="11">
        <v>2023</v>
      </c>
      <c r="B72" s="11" t="s">
        <v>14</v>
      </c>
      <c r="C72" s="11" t="s">
        <v>37</v>
      </c>
      <c r="D72" s="12">
        <f t="shared" si="1"/>
        <v>4747</v>
      </c>
      <c r="E72" s="22">
        <v>9.433249870831844</v>
      </c>
    </row>
    <row r="73" spans="1:5">
      <c r="A73" s="11">
        <v>2024</v>
      </c>
      <c r="B73" s="11" t="s">
        <v>14</v>
      </c>
      <c r="C73" s="11" t="s">
        <v>37</v>
      </c>
      <c r="D73" s="12">
        <f t="shared" si="1"/>
        <v>4672</v>
      </c>
      <c r="E73" s="22">
        <v>9.2150264892563669</v>
      </c>
    </row>
    <row r="74" spans="1:5">
      <c r="A74" s="11">
        <v>2019</v>
      </c>
      <c r="B74" s="11" t="s">
        <v>15</v>
      </c>
      <c r="C74" s="11" t="s">
        <v>37</v>
      </c>
      <c r="D74" s="12">
        <v>48627</v>
      </c>
      <c r="E74" s="22">
        <v>10.322308111143071</v>
      </c>
    </row>
    <row r="75" spans="1:5">
      <c r="A75" s="11">
        <v>2020</v>
      </c>
      <c r="B75" s="11" t="s">
        <v>15</v>
      </c>
      <c r="C75" s="11" t="s">
        <v>37</v>
      </c>
      <c r="D75" s="12">
        <v>48562</v>
      </c>
      <c r="E75" s="22">
        <v>10.289178416667443</v>
      </c>
    </row>
    <row r="76" spans="1:5">
      <c r="A76" s="11">
        <v>2021</v>
      </c>
      <c r="B76" s="11" t="s">
        <v>15</v>
      </c>
      <c r="C76" s="11" t="s">
        <v>37</v>
      </c>
      <c r="D76" s="12">
        <v>50891</v>
      </c>
      <c r="E76" s="22">
        <v>10.760918819354387</v>
      </c>
    </row>
    <row r="77" spans="1:5">
      <c r="A77" s="11">
        <v>2022</v>
      </c>
      <c r="B77" s="11" t="s">
        <v>15</v>
      </c>
      <c r="C77" s="11" t="s">
        <v>37</v>
      </c>
      <c r="D77" s="12">
        <v>47061</v>
      </c>
      <c r="E77" s="22">
        <v>10.002252903269685</v>
      </c>
    </row>
    <row r="78" spans="1:5">
      <c r="A78" s="11">
        <v>2023</v>
      </c>
      <c r="B78" s="11" t="s">
        <v>15</v>
      </c>
      <c r="C78" s="11" t="s">
        <v>37</v>
      </c>
      <c r="D78" s="12">
        <v>43817</v>
      </c>
      <c r="E78" s="22">
        <v>9.2712787983159899</v>
      </c>
    </row>
    <row r="79" spans="1:5">
      <c r="A79" s="11">
        <v>2024</v>
      </c>
      <c r="B79" s="11" t="s">
        <v>15</v>
      </c>
      <c r="C79" s="11" t="s">
        <v>37</v>
      </c>
      <c r="D79" s="12">
        <v>43036</v>
      </c>
      <c r="E79" s="22">
        <v>9.0325462142473949</v>
      </c>
    </row>
    <row r="80" spans="1:5">
      <c r="A80" s="11">
        <v>2019</v>
      </c>
      <c r="B80" s="11" t="s">
        <v>16</v>
      </c>
      <c r="C80" s="11" t="s">
        <v>37</v>
      </c>
      <c r="D80" s="12">
        <v>128227</v>
      </c>
      <c r="E80" s="22">
        <v>9.7698719601009909</v>
      </c>
    </row>
    <row r="81" spans="1:5">
      <c r="A81" s="11">
        <v>2020</v>
      </c>
      <c r="B81" s="11" t="s">
        <v>16</v>
      </c>
      <c r="C81" s="11" t="s">
        <v>37</v>
      </c>
      <c r="D81" s="12">
        <v>128764</v>
      </c>
      <c r="E81" s="22">
        <v>9.7992546983554192</v>
      </c>
    </row>
    <row r="82" spans="1:5">
      <c r="A82" s="11">
        <v>2021</v>
      </c>
      <c r="B82" s="11" t="s">
        <v>16</v>
      </c>
      <c r="C82" s="11" t="s">
        <v>37</v>
      </c>
      <c r="D82" s="12">
        <v>134321</v>
      </c>
      <c r="E82" s="22">
        <v>10.193603409701563</v>
      </c>
    </row>
    <row r="83" spans="1:5">
      <c r="A83" s="11">
        <v>2022</v>
      </c>
      <c r="B83" s="11" t="s">
        <v>16</v>
      </c>
      <c r="C83" s="11" t="s">
        <v>37</v>
      </c>
      <c r="D83" s="12">
        <v>124897</v>
      </c>
      <c r="E83" s="22">
        <v>9.5303238304794711</v>
      </c>
    </row>
    <row r="84" spans="1:5">
      <c r="A84" s="11">
        <v>2023</v>
      </c>
      <c r="B84" s="11" t="s">
        <v>16</v>
      </c>
      <c r="C84" s="11" t="s">
        <v>37</v>
      </c>
      <c r="D84" s="12">
        <v>116505</v>
      </c>
      <c r="E84" s="22">
        <v>8.8419272418787926</v>
      </c>
    </row>
    <row r="85" spans="1:5">
      <c r="A85" s="11">
        <v>2024</v>
      </c>
      <c r="B85" s="11" t="s">
        <v>16</v>
      </c>
      <c r="C85" s="11" t="s">
        <v>37</v>
      </c>
      <c r="D85" s="12">
        <v>114365</v>
      </c>
      <c r="E85" s="22">
        <v>8.632019133925402</v>
      </c>
    </row>
    <row r="86" spans="1:5">
      <c r="A86" s="11">
        <v>2019</v>
      </c>
      <c r="B86" s="11" t="s">
        <v>2</v>
      </c>
      <c r="C86" s="11" t="s">
        <v>38</v>
      </c>
      <c r="D86" s="12">
        <v>1265</v>
      </c>
      <c r="E86" s="23">
        <v>9.2072318621171529</v>
      </c>
    </row>
    <row r="87" spans="1:5">
      <c r="A87" s="11">
        <v>2020</v>
      </c>
      <c r="B87" s="11" t="s">
        <v>2</v>
      </c>
      <c r="C87" s="11" t="s">
        <v>38</v>
      </c>
      <c r="D87" s="12">
        <v>1371</v>
      </c>
      <c r="E87" s="23">
        <v>10.010806705999181</v>
      </c>
    </row>
    <row r="88" spans="1:5">
      <c r="A88" s="11">
        <v>2021</v>
      </c>
      <c r="B88" s="11" t="s">
        <v>2</v>
      </c>
      <c r="C88" s="11" t="s">
        <v>38</v>
      </c>
      <c r="D88" s="12">
        <v>1468</v>
      </c>
      <c r="E88" s="23">
        <v>10.636447948063992</v>
      </c>
    </row>
    <row r="89" spans="1:5">
      <c r="A89" s="11">
        <v>2022</v>
      </c>
      <c r="B89" s="11" t="s">
        <v>2</v>
      </c>
      <c r="C89" s="11" t="s">
        <v>38</v>
      </c>
      <c r="D89" s="12">
        <v>1465</v>
      </c>
      <c r="E89" s="23">
        <v>10.595748681859934</v>
      </c>
    </row>
    <row r="90" spans="1:5">
      <c r="A90" s="11">
        <v>2023</v>
      </c>
      <c r="B90" s="11" t="s">
        <v>2</v>
      </c>
      <c r="C90" s="11" t="s">
        <v>38</v>
      </c>
      <c r="D90" s="12">
        <v>1396</v>
      </c>
      <c r="E90" s="23">
        <v>10.004586629973627</v>
      </c>
    </row>
    <row r="91" spans="1:5">
      <c r="A91" s="11">
        <v>2024</v>
      </c>
      <c r="B91" s="11" t="s">
        <v>2</v>
      </c>
      <c r="C91" s="11" t="s">
        <v>38</v>
      </c>
      <c r="D91" s="12">
        <v>1408</v>
      </c>
      <c r="E91" s="23">
        <v>9.9727308141799753</v>
      </c>
    </row>
    <row r="92" spans="1:5">
      <c r="A92" s="11">
        <v>2019</v>
      </c>
      <c r="B92" s="11" t="s">
        <v>11</v>
      </c>
      <c r="C92" s="11" t="s">
        <v>38</v>
      </c>
      <c r="D92" s="12">
        <v>1121</v>
      </c>
      <c r="E92" s="23">
        <v>8.4361195355242664</v>
      </c>
    </row>
    <row r="93" spans="1:5">
      <c r="A93" s="11">
        <v>2020</v>
      </c>
      <c r="B93" s="11" t="s">
        <v>11</v>
      </c>
      <c r="C93" s="11" t="s">
        <v>38</v>
      </c>
      <c r="D93" s="12">
        <v>1214</v>
      </c>
      <c r="E93" s="23">
        <v>9.1162357605749094</v>
      </c>
    </row>
    <row r="94" spans="1:5">
      <c r="A94" s="11">
        <v>2021</v>
      </c>
      <c r="B94" s="11" t="s">
        <v>11</v>
      </c>
      <c r="C94" s="11" t="s">
        <v>38</v>
      </c>
      <c r="D94" s="12">
        <v>1190</v>
      </c>
      <c r="E94" s="23">
        <v>8.9049194067378057</v>
      </c>
    </row>
    <row r="95" spans="1:5">
      <c r="A95" s="11">
        <v>2022</v>
      </c>
      <c r="B95" s="11" t="s">
        <v>11</v>
      </c>
      <c r="C95" s="11" t="s">
        <v>38</v>
      </c>
      <c r="D95" s="12">
        <v>1263</v>
      </c>
      <c r="E95" s="23">
        <v>9.4112562499534267</v>
      </c>
    </row>
    <row r="96" spans="1:5">
      <c r="A96" s="11">
        <v>2023</v>
      </c>
      <c r="B96" s="11" t="s">
        <v>11</v>
      </c>
      <c r="C96" s="11" t="s">
        <v>38</v>
      </c>
      <c r="D96" s="12">
        <v>1245</v>
      </c>
      <c r="E96" s="23">
        <v>9.2072178671794109</v>
      </c>
    </row>
    <row r="97" spans="1:5">
      <c r="A97" s="11">
        <v>2024</v>
      </c>
      <c r="B97" s="11" t="s">
        <v>11</v>
      </c>
      <c r="C97" s="11" t="s">
        <v>38</v>
      </c>
      <c r="D97" s="12">
        <v>1140</v>
      </c>
      <c r="E97" s="23">
        <v>8.4028658195005459</v>
      </c>
    </row>
    <row r="98" spans="1:5">
      <c r="A98" s="11">
        <v>2019</v>
      </c>
      <c r="B98" s="11" t="s">
        <v>12</v>
      </c>
      <c r="C98" s="11" t="s">
        <v>38</v>
      </c>
      <c r="D98" s="12">
        <v>950</v>
      </c>
      <c r="E98" s="23">
        <v>9.7633166500519</v>
      </c>
    </row>
    <row r="99" spans="1:5">
      <c r="A99" s="11">
        <v>2020</v>
      </c>
      <c r="B99" s="11" t="s">
        <v>12</v>
      </c>
      <c r="C99" s="11" t="s">
        <v>38</v>
      </c>
      <c r="D99" s="12">
        <v>1051</v>
      </c>
      <c r="E99" s="23">
        <v>10.754118489716566</v>
      </c>
    </row>
    <row r="100" spans="1:5">
      <c r="A100" s="11">
        <v>2021</v>
      </c>
      <c r="B100" s="11" t="s">
        <v>12</v>
      </c>
      <c r="C100" s="11" t="s">
        <v>38</v>
      </c>
      <c r="D100" s="12">
        <v>1035</v>
      </c>
      <c r="E100" s="23">
        <v>10.507294194085461</v>
      </c>
    </row>
    <row r="101" spans="1:5">
      <c r="A101" s="11">
        <v>2022</v>
      </c>
      <c r="B101" s="11" t="s">
        <v>12</v>
      </c>
      <c r="C101" s="11" t="s">
        <v>38</v>
      </c>
      <c r="D101" s="12">
        <v>1147</v>
      </c>
      <c r="E101" s="23">
        <v>11.728975785340314</v>
      </c>
    </row>
    <row r="102" spans="1:5">
      <c r="A102" s="11">
        <v>2023</v>
      </c>
      <c r="B102" s="11" t="s">
        <v>12</v>
      </c>
      <c r="C102" s="11" t="s">
        <v>38</v>
      </c>
      <c r="D102" s="12">
        <v>1101</v>
      </c>
      <c r="E102" s="23">
        <v>11.124920428021461</v>
      </c>
    </row>
    <row r="103" spans="1:5">
      <c r="A103" s="11">
        <v>2024</v>
      </c>
      <c r="B103" s="11" t="s">
        <v>12</v>
      </c>
      <c r="C103" s="11" t="s">
        <v>38</v>
      </c>
      <c r="D103" s="12">
        <v>1088</v>
      </c>
      <c r="E103" s="23">
        <v>10.949639708546353</v>
      </c>
    </row>
    <row r="104" spans="1:5">
      <c r="A104" s="11">
        <v>2019</v>
      </c>
      <c r="B104" s="11" t="s">
        <v>13</v>
      </c>
      <c r="C104" s="11" t="s">
        <v>38</v>
      </c>
      <c r="D104" s="12">
        <v>1278</v>
      </c>
      <c r="E104" s="23">
        <v>9.9666996810344148</v>
      </c>
    </row>
    <row r="105" spans="1:5">
      <c r="A105" s="11">
        <v>2020</v>
      </c>
      <c r="B105" s="11" t="s">
        <v>13</v>
      </c>
      <c r="C105" s="11" t="s">
        <v>38</v>
      </c>
      <c r="D105" s="12">
        <v>1288</v>
      </c>
      <c r="E105" s="23">
        <v>9.9745988476550398</v>
      </c>
    </row>
    <row r="106" spans="1:5">
      <c r="A106" s="11">
        <v>2021</v>
      </c>
      <c r="B106" s="11" t="s">
        <v>13</v>
      </c>
      <c r="C106" s="11" t="s">
        <v>38</v>
      </c>
      <c r="D106" s="12">
        <v>1281</v>
      </c>
      <c r="E106" s="23">
        <v>9.8711586474740312</v>
      </c>
    </row>
    <row r="107" spans="1:5">
      <c r="A107" s="11">
        <v>2022</v>
      </c>
      <c r="B107" s="11" t="s">
        <v>13</v>
      </c>
      <c r="C107" s="11" t="s">
        <v>38</v>
      </c>
      <c r="D107" s="12">
        <v>1346</v>
      </c>
      <c r="E107" s="23">
        <v>10.471692975563457</v>
      </c>
    </row>
    <row r="108" spans="1:5">
      <c r="A108" s="11">
        <v>2023</v>
      </c>
      <c r="B108" s="11" t="s">
        <v>13</v>
      </c>
      <c r="C108" s="11" t="s">
        <v>38</v>
      </c>
      <c r="D108" s="12">
        <v>1287</v>
      </c>
      <c r="E108" s="23">
        <v>9.9384541726835369</v>
      </c>
    </row>
    <row r="109" spans="1:5">
      <c r="A109" s="11">
        <v>2024</v>
      </c>
      <c r="B109" s="11" t="s">
        <v>13</v>
      </c>
      <c r="C109" s="11" t="s">
        <v>38</v>
      </c>
      <c r="D109" s="12">
        <v>1265</v>
      </c>
      <c r="E109" s="23">
        <v>9.6726588724661831</v>
      </c>
    </row>
    <row r="110" spans="1:5">
      <c r="A110" s="11">
        <v>2019</v>
      </c>
      <c r="B110" s="11" t="s">
        <v>14</v>
      </c>
      <c r="C110" s="11" t="s">
        <v>38</v>
      </c>
      <c r="D110" s="12">
        <f>D86+D92+D98+D104</f>
        <v>4614</v>
      </c>
      <c r="E110" s="23">
        <v>9.3061155337906385</v>
      </c>
    </row>
    <row r="111" spans="1:5">
      <c r="A111" s="11">
        <v>2020</v>
      </c>
      <c r="B111" s="11" t="s">
        <v>14</v>
      </c>
      <c r="C111" s="11" t="s">
        <v>38</v>
      </c>
      <c r="D111" s="12">
        <f t="shared" ref="D111:D115" si="2">D87+D93+D99+D105</f>
        <v>4924</v>
      </c>
      <c r="E111" s="23">
        <v>9.907863310119744</v>
      </c>
    </row>
    <row r="112" spans="1:5">
      <c r="A112" s="11">
        <v>2021</v>
      </c>
      <c r="B112" s="11" t="s">
        <v>14</v>
      </c>
      <c r="C112" s="11" t="s">
        <v>38</v>
      </c>
      <c r="D112" s="12">
        <f t="shared" si="2"/>
        <v>4974</v>
      </c>
      <c r="E112" s="23">
        <v>9.94949242386358</v>
      </c>
    </row>
    <row r="113" spans="1:5">
      <c r="A113" s="11">
        <v>2022</v>
      </c>
      <c r="B113" s="11" t="s">
        <v>14</v>
      </c>
      <c r="C113" s="11" t="s">
        <v>38</v>
      </c>
      <c r="D113" s="12">
        <f t="shared" si="2"/>
        <v>5221</v>
      </c>
      <c r="E113" s="23">
        <v>10.467267984915585</v>
      </c>
    </row>
    <row r="114" spans="1:5">
      <c r="A114" s="11">
        <v>2023</v>
      </c>
      <c r="B114" s="11" t="s">
        <v>14</v>
      </c>
      <c r="C114" s="11" t="s">
        <v>38</v>
      </c>
      <c r="D114" s="12">
        <f t="shared" si="2"/>
        <v>5029</v>
      </c>
      <c r="E114" s="23">
        <v>9.9936409522673983</v>
      </c>
    </row>
    <row r="115" spans="1:5">
      <c r="A115" s="11">
        <v>2024</v>
      </c>
      <c r="B115" s="11" t="s">
        <v>14</v>
      </c>
      <c r="C115" s="11" t="s">
        <v>38</v>
      </c>
      <c r="D115" s="12">
        <f t="shared" si="2"/>
        <v>4901</v>
      </c>
      <c r="E115" s="23">
        <v>9.6667047996244566</v>
      </c>
    </row>
    <row r="116" spans="1:5">
      <c r="A116" s="11">
        <v>2019</v>
      </c>
      <c r="B116" s="11" t="s">
        <v>15</v>
      </c>
      <c r="C116" s="11" t="s">
        <v>38</v>
      </c>
      <c r="D116" s="12">
        <v>42592</v>
      </c>
      <c r="E116" s="23">
        <v>9.0412270357991584</v>
      </c>
    </row>
    <row r="117" spans="1:5">
      <c r="A117" s="11">
        <v>2020</v>
      </c>
      <c r="B117" s="11" t="s">
        <v>15</v>
      </c>
      <c r="C117" s="11" t="s">
        <v>38</v>
      </c>
      <c r="D117" s="12">
        <v>45577</v>
      </c>
      <c r="E117" s="23">
        <v>9.6567251080361611</v>
      </c>
    </row>
    <row r="118" spans="1:5">
      <c r="A118" s="11">
        <v>2021</v>
      </c>
      <c r="B118" s="11" t="s">
        <v>15</v>
      </c>
      <c r="C118" s="11" t="s">
        <v>38</v>
      </c>
      <c r="D118" s="12">
        <v>46697</v>
      </c>
      <c r="E118" s="23">
        <v>9.8740961291267961</v>
      </c>
    </row>
    <row r="119" spans="1:5">
      <c r="A119" s="11">
        <v>2022</v>
      </c>
      <c r="B119" s="11" t="s">
        <v>15</v>
      </c>
      <c r="C119" s="11" t="s">
        <v>38</v>
      </c>
      <c r="D119" s="12">
        <v>48444</v>
      </c>
      <c r="E119" s="23">
        <v>10.296193018550321</v>
      </c>
    </row>
    <row r="120" spans="1:5">
      <c r="A120" s="11">
        <v>2023</v>
      </c>
      <c r="B120" s="11" t="s">
        <v>15</v>
      </c>
      <c r="C120" s="11" t="s">
        <v>38</v>
      </c>
      <c r="D120" s="12">
        <v>46872</v>
      </c>
      <c r="E120" s="23">
        <v>9.9176890210344641</v>
      </c>
    </row>
    <row r="121" spans="1:5">
      <c r="A121" s="11">
        <v>2024</v>
      </c>
      <c r="B121" s="11" t="s">
        <v>15</v>
      </c>
      <c r="C121" s="11" t="s">
        <v>38</v>
      </c>
      <c r="D121" s="12">
        <v>46321</v>
      </c>
      <c r="E121" s="23">
        <v>9.7220135047437868</v>
      </c>
    </row>
    <row r="122" spans="1:5">
      <c r="A122" s="11">
        <v>2019</v>
      </c>
      <c r="B122" s="11" t="s">
        <v>16</v>
      </c>
      <c r="C122" s="11" t="s">
        <v>38</v>
      </c>
      <c r="D122" s="12">
        <v>134313</v>
      </c>
      <c r="E122" s="23">
        <v>10.23357648995176</v>
      </c>
    </row>
    <row r="123" spans="1:5">
      <c r="A123" s="11">
        <v>2020</v>
      </c>
      <c r="B123" s="11" t="s">
        <v>16</v>
      </c>
      <c r="C123" s="11" t="s">
        <v>38</v>
      </c>
      <c r="D123" s="12">
        <v>143367</v>
      </c>
      <c r="E123" s="23">
        <v>10.910578642626209</v>
      </c>
    </row>
    <row r="124" spans="1:5">
      <c r="A124" s="11">
        <v>2021</v>
      </c>
      <c r="B124" s="11" t="s">
        <v>16</v>
      </c>
      <c r="C124" s="11" t="s">
        <v>38</v>
      </c>
      <c r="D124" s="12">
        <v>147984</v>
      </c>
      <c r="E124" s="23">
        <v>11.230486721966605</v>
      </c>
    </row>
    <row r="125" spans="1:5">
      <c r="A125" s="11">
        <v>2022</v>
      </c>
      <c r="B125" s="11" t="s">
        <v>16</v>
      </c>
      <c r="C125" s="11" t="s">
        <v>38</v>
      </c>
      <c r="D125" s="12">
        <v>152417</v>
      </c>
      <c r="E125" s="23">
        <v>11.630250264379363</v>
      </c>
    </row>
    <row r="126" spans="1:5">
      <c r="A126" s="11">
        <v>2023</v>
      </c>
      <c r="B126" s="11" t="s">
        <v>16</v>
      </c>
      <c r="C126" s="11" t="s">
        <v>38</v>
      </c>
      <c r="D126" s="12">
        <v>146475</v>
      </c>
      <c r="E126" s="23">
        <v>11.116443867252014</v>
      </c>
    </row>
    <row r="127" spans="1:5">
      <c r="A127" s="11">
        <v>2024</v>
      </c>
      <c r="B127" s="11" t="s">
        <v>16</v>
      </c>
      <c r="C127" s="11" t="s">
        <v>38</v>
      </c>
      <c r="D127" s="12">
        <v>144061</v>
      </c>
      <c r="E127" s="23">
        <v>10.873408022143376</v>
      </c>
    </row>
    <row r="128" spans="1:5">
      <c r="A128" s="11">
        <v>2019</v>
      </c>
      <c r="B128" s="11" t="s">
        <v>2</v>
      </c>
      <c r="C128" s="11" t="s">
        <v>39</v>
      </c>
      <c r="D128" s="12">
        <f t="shared" ref="D128:D169" si="3">D44-D86</f>
        <v>292</v>
      </c>
      <c r="E128" s="13"/>
    </row>
    <row r="129" spans="1:5">
      <c r="A129" s="11">
        <v>2020</v>
      </c>
      <c r="B129" s="11" t="s">
        <v>2</v>
      </c>
      <c r="C129" s="11" t="s">
        <v>39</v>
      </c>
      <c r="D129" s="12">
        <f t="shared" si="3"/>
        <v>227</v>
      </c>
      <c r="E129" s="13"/>
    </row>
    <row r="130" spans="1:5">
      <c r="A130" s="11">
        <v>2021</v>
      </c>
      <c r="B130" s="11" t="s">
        <v>2</v>
      </c>
      <c r="C130" s="11" t="s">
        <v>39</v>
      </c>
      <c r="D130" s="12">
        <f t="shared" si="3"/>
        <v>173</v>
      </c>
      <c r="E130" s="13"/>
    </row>
    <row r="131" spans="1:5">
      <c r="A131" s="11">
        <v>2022</v>
      </c>
      <c r="B131" s="11" t="s">
        <v>2</v>
      </c>
      <c r="C131" s="11" t="s">
        <v>39</v>
      </c>
      <c r="D131" s="12">
        <f t="shared" si="3"/>
        <v>49</v>
      </c>
      <c r="E131" s="13"/>
    </row>
    <row r="132" spans="1:5">
      <c r="A132" s="11">
        <v>2023</v>
      </c>
      <c r="B132" s="11" t="s">
        <v>2</v>
      </c>
      <c r="C132" s="11" t="s">
        <v>39</v>
      </c>
      <c r="D132" s="12">
        <f t="shared" si="3"/>
        <v>26</v>
      </c>
      <c r="E132" s="13"/>
    </row>
    <row r="133" spans="1:5">
      <c r="A133" s="11">
        <v>2024</v>
      </c>
      <c r="B133" s="11" t="s">
        <v>2</v>
      </c>
      <c r="C133" s="11" t="s">
        <v>39</v>
      </c>
      <c r="D133" s="12">
        <f t="shared" si="3"/>
        <v>45</v>
      </c>
      <c r="E133" s="13"/>
    </row>
    <row r="134" spans="1:5">
      <c r="A134" s="11">
        <v>2019</v>
      </c>
      <c r="B134" s="11" t="s">
        <v>11</v>
      </c>
      <c r="C134" s="11" t="s">
        <v>39</v>
      </c>
      <c r="D134" s="12">
        <f t="shared" si="3"/>
        <v>364</v>
      </c>
      <c r="E134" s="13"/>
    </row>
    <row r="135" spans="1:5">
      <c r="A135" s="11">
        <v>2020</v>
      </c>
      <c r="B135" s="11" t="s">
        <v>11</v>
      </c>
      <c r="C135" s="11" t="s">
        <v>39</v>
      </c>
      <c r="D135" s="12">
        <f t="shared" si="3"/>
        <v>262</v>
      </c>
      <c r="E135" s="13"/>
    </row>
    <row r="136" spans="1:5">
      <c r="A136" s="11">
        <v>2021</v>
      </c>
      <c r="B136" s="11" t="s">
        <v>11</v>
      </c>
      <c r="C136" s="11" t="s">
        <v>39</v>
      </c>
      <c r="D136" s="12">
        <f t="shared" si="3"/>
        <v>301</v>
      </c>
      <c r="E136" s="13"/>
    </row>
    <row r="137" spans="1:5">
      <c r="A137" s="11">
        <v>2022</v>
      </c>
      <c r="B137" s="11" t="s">
        <v>11</v>
      </c>
      <c r="C137" s="11" t="s">
        <v>39</v>
      </c>
      <c r="D137" s="12">
        <f t="shared" si="3"/>
        <v>73</v>
      </c>
      <c r="E137" s="13"/>
    </row>
    <row r="138" spans="1:5">
      <c r="A138" s="11">
        <v>2023</v>
      </c>
      <c r="B138" s="11" t="s">
        <v>11</v>
      </c>
      <c r="C138" s="11" t="s">
        <v>39</v>
      </c>
      <c r="D138" s="12">
        <f t="shared" si="3"/>
        <v>-39</v>
      </c>
      <c r="E138" s="13"/>
    </row>
    <row r="139" spans="1:5">
      <c r="A139" s="11">
        <v>2024</v>
      </c>
      <c r="B139" s="11" t="s">
        <v>11</v>
      </c>
      <c r="C139" s="11" t="s">
        <v>39</v>
      </c>
      <c r="D139" s="12">
        <f t="shared" si="3"/>
        <v>2</v>
      </c>
      <c r="E139" s="13"/>
    </row>
    <row r="140" spans="1:5">
      <c r="A140" s="11">
        <v>2019</v>
      </c>
      <c r="B140" s="11" t="s">
        <v>12</v>
      </c>
      <c r="C140" s="11" t="s">
        <v>39</v>
      </c>
      <c r="D140" s="12">
        <f t="shared" si="3"/>
        <v>-30</v>
      </c>
      <c r="E140" s="13"/>
    </row>
    <row r="141" spans="1:5">
      <c r="A141" s="11">
        <v>2020</v>
      </c>
      <c r="B141" s="11" t="s">
        <v>12</v>
      </c>
      <c r="C141" s="11" t="s">
        <v>39</v>
      </c>
      <c r="D141" s="12">
        <f t="shared" si="3"/>
        <v>-67</v>
      </c>
      <c r="E141" s="13"/>
    </row>
    <row r="142" spans="1:5">
      <c r="A142" s="11">
        <v>2021</v>
      </c>
      <c r="B142" s="11" t="s">
        <v>12</v>
      </c>
      <c r="C142" s="11" t="s">
        <v>39</v>
      </c>
      <c r="D142" s="12">
        <f t="shared" si="3"/>
        <v>52</v>
      </c>
      <c r="E142" s="13"/>
    </row>
    <row r="143" spans="1:5">
      <c r="A143" s="11">
        <v>2022</v>
      </c>
      <c r="B143" s="11" t="s">
        <v>12</v>
      </c>
      <c r="C143" s="11" t="s">
        <v>39</v>
      </c>
      <c r="D143" s="12">
        <f t="shared" si="3"/>
        <v>-156</v>
      </c>
      <c r="E143" s="13"/>
    </row>
    <row r="144" spans="1:5">
      <c r="A144" s="11">
        <v>2023</v>
      </c>
      <c r="B144" s="11" t="s">
        <v>12</v>
      </c>
      <c r="C144" s="11" t="s">
        <v>39</v>
      </c>
      <c r="D144" s="12">
        <f t="shared" si="3"/>
        <v>-201</v>
      </c>
      <c r="E144" s="13"/>
    </row>
    <row r="145" spans="1:5">
      <c r="A145" s="11">
        <v>2024</v>
      </c>
      <c r="B145" s="11" t="s">
        <v>12</v>
      </c>
      <c r="C145" s="11" t="s">
        <v>39</v>
      </c>
      <c r="D145" s="12">
        <f t="shared" si="3"/>
        <v>-225</v>
      </c>
      <c r="E145" s="13"/>
    </row>
    <row r="146" spans="1:5">
      <c r="A146" s="11">
        <v>2019</v>
      </c>
      <c r="B146" s="11" t="s">
        <v>13</v>
      </c>
      <c r="C146" s="11" t="s">
        <v>39</v>
      </c>
      <c r="D146" s="12">
        <f t="shared" si="3"/>
        <v>108</v>
      </c>
      <c r="E146" s="13"/>
    </row>
    <row r="147" spans="1:5">
      <c r="A147" s="11">
        <v>2020</v>
      </c>
      <c r="B147" s="11" t="s">
        <v>13</v>
      </c>
      <c r="C147" s="11" t="s">
        <v>39</v>
      </c>
      <c r="D147" s="12">
        <f t="shared" si="3"/>
        <v>-16</v>
      </c>
      <c r="E147" s="13"/>
    </row>
    <row r="148" spans="1:5">
      <c r="A148" s="11">
        <v>2021</v>
      </c>
      <c r="B148" s="11" t="s">
        <v>13</v>
      </c>
      <c r="C148" s="11" t="s">
        <v>39</v>
      </c>
      <c r="D148" s="12">
        <f t="shared" si="3"/>
        <v>178</v>
      </c>
      <c r="E148" s="13"/>
    </row>
    <row r="149" spans="1:5">
      <c r="A149" s="11">
        <v>2022</v>
      </c>
      <c r="B149" s="11" t="s">
        <v>13</v>
      </c>
      <c r="C149" s="11" t="s">
        <v>39</v>
      </c>
      <c r="D149" s="12">
        <f t="shared" si="3"/>
        <v>-20</v>
      </c>
      <c r="E149" s="13"/>
    </row>
    <row r="150" spans="1:5">
      <c r="A150" s="11">
        <v>2023</v>
      </c>
      <c r="B150" s="11" t="s">
        <v>13</v>
      </c>
      <c r="C150" s="11" t="s">
        <v>39</v>
      </c>
      <c r="D150" s="12">
        <f t="shared" si="3"/>
        <v>-68</v>
      </c>
      <c r="E150" s="13"/>
    </row>
    <row r="151" spans="1:5">
      <c r="A151" s="11">
        <v>2024</v>
      </c>
      <c r="B151" s="11" t="s">
        <v>13</v>
      </c>
      <c r="C151" s="11" t="s">
        <v>39</v>
      </c>
      <c r="D151" s="12">
        <f t="shared" si="3"/>
        <v>-51</v>
      </c>
      <c r="E151" s="13"/>
    </row>
    <row r="152" spans="1:5">
      <c r="A152" s="11">
        <v>2019</v>
      </c>
      <c r="B152" s="11" t="s">
        <v>14</v>
      </c>
      <c r="C152" s="11" t="s">
        <v>39</v>
      </c>
      <c r="D152" s="12">
        <f t="shared" si="3"/>
        <v>734</v>
      </c>
      <c r="E152" s="13"/>
    </row>
    <row r="153" spans="1:5">
      <c r="A153" s="11">
        <v>2020</v>
      </c>
      <c r="B153" s="11" t="s">
        <v>14</v>
      </c>
      <c r="C153" s="11" t="s">
        <v>39</v>
      </c>
      <c r="D153" s="12">
        <f t="shared" si="3"/>
        <v>406</v>
      </c>
      <c r="E153" s="13"/>
    </row>
    <row r="154" spans="1:5">
      <c r="A154" s="11">
        <v>2021</v>
      </c>
      <c r="B154" s="11" t="s">
        <v>14</v>
      </c>
      <c r="C154" s="11" t="s">
        <v>39</v>
      </c>
      <c r="D154" s="12">
        <f t="shared" si="3"/>
        <v>704</v>
      </c>
      <c r="E154" s="13"/>
    </row>
    <row r="155" spans="1:5">
      <c r="A155" s="11">
        <v>2022</v>
      </c>
      <c r="B155" s="11" t="s">
        <v>14</v>
      </c>
      <c r="C155" s="11" t="s">
        <v>39</v>
      </c>
      <c r="D155" s="12">
        <f t="shared" si="3"/>
        <v>-54</v>
      </c>
      <c r="E155" s="13"/>
    </row>
    <row r="156" spans="1:5">
      <c r="A156" s="11">
        <v>2023</v>
      </c>
      <c r="B156" s="11" t="s">
        <v>14</v>
      </c>
      <c r="C156" s="11" t="s">
        <v>39</v>
      </c>
      <c r="D156" s="12">
        <f t="shared" si="3"/>
        <v>-282</v>
      </c>
      <c r="E156" s="13"/>
    </row>
    <row r="157" spans="1:5">
      <c r="A157" s="11">
        <v>2024</v>
      </c>
      <c r="B157" s="11" t="s">
        <v>14</v>
      </c>
      <c r="C157" s="11" t="s">
        <v>39</v>
      </c>
      <c r="D157" s="12">
        <f t="shared" si="3"/>
        <v>-229</v>
      </c>
      <c r="E157" s="13"/>
    </row>
    <row r="158" spans="1:5">
      <c r="A158" s="11">
        <v>2019</v>
      </c>
      <c r="B158" s="11" t="s">
        <v>15</v>
      </c>
      <c r="C158" s="11" t="s">
        <v>39</v>
      </c>
      <c r="D158" s="12">
        <f t="shared" si="3"/>
        <v>6035</v>
      </c>
      <c r="E158" s="13"/>
    </row>
    <row r="159" spans="1:5">
      <c r="A159" s="11">
        <v>2020</v>
      </c>
      <c r="B159" s="11" t="s">
        <v>15</v>
      </c>
      <c r="C159" s="11" t="s">
        <v>39</v>
      </c>
      <c r="D159" s="12">
        <f t="shared" si="3"/>
        <v>2985</v>
      </c>
      <c r="E159" s="13"/>
    </row>
    <row r="160" spans="1:5">
      <c r="A160" s="11">
        <v>2021</v>
      </c>
      <c r="B160" s="11" t="s">
        <v>15</v>
      </c>
      <c r="C160" s="11" t="s">
        <v>39</v>
      </c>
      <c r="D160" s="12">
        <f t="shared" si="3"/>
        <v>4194</v>
      </c>
      <c r="E160" s="13"/>
    </row>
    <row r="161" spans="1:5">
      <c r="A161" s="11">
        <v>2022</v>
      </c>
      <c r="B161" s="11" t="s">
        <v>15</v>
      </c>
      <c r="C161" s="11" t="s">
        <v>39</v>
      </c>
      <c r="D161" s="12">
        <f t="shared" si="3"/>
        <v>-1383</v>
      </c>
      <c r="E161" s="13"/>
    </row>
    <row r="162" spans="1:5">
      <c r="A162" s="11">
        <v>2023</v>
      </c>
      <c r="B162" s="11" t="s">
        <v>15</v>
      </c>
      <c r="C162" s="11" t="s">
        <v>39</v>
      </c>
      <c r="D162" s="12">
        <f t="shared" si="3"/>
        <v>-3055</v>
      </c>
      <c r="E162" s="13"/>
    </row>
    <row r="163" spans="1:5">
      <c r="A163" s="11">
        <v>2024</v>
      </c>
      <c r="B163" s="11" t="s">
        <v>15</v>
      </c>
      <c r="C163" s="11" t="s">
        <v>39</v>
      </c>
      <c r="D163" s="12">
        <f t="shared" si="3"/>
        <v>-3285</v>
      </c>
      <c r="E163" s="13"/>
    </row>
    <row r="164" spans="1:5">
      <c r="A164" s="11">
        <v>2019</v>
      </c>
      <c r="B164" s="11" t="s">
        <v>16</v>
      </c>
      <c r="C164" s="11" t="s">
        <v>39</v>
      </c>
      <c r="D164" s="12">
        <f t="shared" si="3"/>
        <v>-6086</v>
      </c>
      <c r="E164" s="13"/>
    </row>
    <row r="165" spans="1:5">
      <c r="A165" s="11">
        <v>2020</v>
      </c>
      <c r="B165" s="11" t="s">
        <v>16</v>
      </c>
      <c r="C165" s="11" t="s">
        <v>39</v>
      </c>
      <c r="D165" s="12">
        <f t="shared" si="3"/>
        <v>-14603</v>
      </c>
      <c r="E165" s="13"/>
    </row>
    <row r="166" spans="1:5">
      <c r="A166" s="11">
        <v>2021</v>
      </c>
      <c r="B166" s="11" t="s">
        <v>16</v>
      </c>
      <c r="C166" s="11" t="s">
        <v>39</v>
      </c>
      <c r="D166" s="12">
        <f t="shared" si="3"/>
        <v>-13663</v>
      </c>
      <c r="E166" s="13"/>
    </row>
    <row r="167" spans="1:5">
      <c r="A167" s="11">
        <v>2022</v>
      </c>
      <c r="B167" s="11" t="s">
        <v>16</v>
      </c>
      <c r="C167" s="11" t="s">
        <v>39</v>
      </c>
      <c r="D167" s="12">
        <f t="shared" si="3"/>
        <v>-27520</v>
      </c>
      <c r="E167" s="13"/>
    </row>
    <row r="168" spans="1:5">
      <c r="A168" s="11">
        <v>2023</v>
      </c>
      <c r="B168" s="11" t="s">
        <v>16</v>
      </c>
      <c r="C168" s="11" t="s">
        <v>39</v>
      </c>
      <c r="D168" s="12">
        <f t="shared" si="3"/>
        <v>-29970</v>
      </c>
      <c r="E168" s="13"/>
    </row>
    <row r="169" spans="1:5">
      <c r="A169" s="11">
        <v>2024</v>
      </c>
      <c r="B169" s="11" t="s">
        <v>16</v>
      </c>
      <c r="C169" s="11" t="s">
        <v>39</v>
      </c>
      <c r="D169" s="12">
        <f t="shared" si="3"/>
        <v>-29696</v>
      </c>
      <c r="E169" s="13"/>
    </row>
    <row r="170" spans="1:5">
      <c r="A170" s="11">
        <v>2019</v>
      </c>
      <c r="B170" s="11" t="s">
        <v>2</v>
      </c>
      <c r="C170" s="11" t="s">
        <v>40</v>
      </c>
      <c r="D170" s="12">
        <v>10878</v>
      </c>
      <c r="E170" s="13"/>
    </row>
    <row r="171" spans="1:5">
      <c r="A171" s="11">
        <v>2020</v>
      </c>
      <c r="B171" s="11" t="s">
        <v>2</v>
      </c>
      <c r="C171" s="11" t="s">
        <v>40</v>
      </c>
      <c r="D171" s="12">
        <v>9483</v>
      </c>
      <c r="E171" s="13"/>
    </row>
    <row r="172" spans="1:5">
      <c r="A172" s="11">
        <v>2021</v>
      </c>
      <c r="B172" s="11" t="s">
        <v>2</v>
      </c>
      <c r="C172" s="11" t="s">
        <v>40</v>
      </c>
      <c r="D172" s="12">
        <v>10313</v>
      </c>
      <c r="E172" s="13"/>
    </row>
    <row r="173" spans="1:5">
      <c r="A173" s="11">
        <v>2022</v>
      </c>
      <c r="B173" s="11" t="s">
        <v>2</v>
      </c>
      <c r="C173" s="11" t="s">
        <v>40</v>
      </c>
      <c r="D173" s="12">
        <v>13848</v>
      </c>
      <c r="E173" s="13"/>
    </row>
    <row r="174" spans="1:5">
      <c r="A174" s="11">
        <v>2023</v>
      </c>
      <c r="B174" s="11" t="s">
        <v>2</v>
      </c>
      <c r="C174" s="11" t="s">
        <v>40</v>
      </c>
      <c r="D174" s="12">
        <v>12836</v>
      </c>
      <c r="E174" s="13"/>
    </row>
    <row r="175" spans="1:5">
      <c r="A175" s="11">
        <v>2024</v>
      </c>
      <c r="B175" s="11" t="s">
        <v>2</v>
      </c>
      <c r="C175" s="11" t="s">
        <v>40</v>
      </c>
      <c r="D175" s="12">
        <v>11337</v>
      </c>
      <c r="E175" s="13"/>
    </row>
    <row r="176" spans="1:5">
      <c r="A176" s="11">
        <v>2019</v>
      </c>
      <c r="B176" s="11" t="s">
        <v>11</v>
      </c>
      <c r="C176" s="11" t="s">
        <v>40</v>
      </c>
      <c r="D176" s="12">
        <v>9391</v>
      </c>
      <c r="E176" s="13"/>
    </row>
    <row r="177" spans="1:5">
      <c r="A177" s="11">
        <v>2020</v>
      </c>
      <c r="B177" s="11" t="s">
        <v>11</v>
      </c>
      <c r="C177" s="11" t="s">
        <v>40</v>
      </c>
      <c r="D177" s="12">
        <v>8410</v>
      </c>
      <c r="E177" s="13"/>
    </row>
    <row r="178" spans="1:5">
      <c r="A178" s="11">
        <v>2021</v>
      </c>
      <c r="B178" s="11" t="s">
        <v>11</v>
      </c>
      <c r="C178" s="11" t="s">
        <v>40</v>
      </c>
      <c r="D178" s="12">
        <v>7940</v>
      </c>
      <c r="E178" s="13"/>
    </row>
    <row r="179" spans="1:5">
      <c r="A179" s="11">
        <v>2022</v>
      </c>
      <c r="B179" s="11" t="s">
        <v>11</v>
      </c>
      <c r="C179" s="11" t="s">
        <v>40</v>
      </c>
      <c r="D179" s="12">
        <v>10651</v>
      </c>
      <c r="E179" s="13"/>
    </row>
    <row r="180" spans="1:5">
      <c r="A180" s="11">
        <v>2023</v>
      </c>
      <c r="B180" s="11" t="s">
        <v>11</v>
      </c>
      <c r="C180" s="11" t="s">
        <v>40</v>
      </c>
      <c r="D180" s="12">
        <v>9730</v>
      </c>
      <c r="E180" s="13"/>
    </row>
    <row r="181" spans="1:5">
      <c r="A181" s="11">
        <v>2024</v>
      </c>
      <c r="B181" s="11" t="s">
        <v>11</v>
      </c>
      <c r="C181" s="11" t="s">
        <v>40</v>
      </c>
      <c r="D181" s="12">
        <v>8884</v>
      </c>
      <c r="E181" s="13"/>
    </row>
    <row r="182" spans="1:5">
      <c r="A182" s="11">
        <v>2019</v>
      </c>
      <c r="B182" s="11" t="s">
        <v>12</v>
      </c>
      <c r="C182" s="11" t="s">
        <v>40</v>
      </c>
      <c r="D182" s="12">
        <v>6703</v>
      </c>
      <c r="E182" s="13"/>
    </row>
    <row r="183" spans="1:5">
      <c r="A183" s="11">
        <v>2020</v>
      </c>
      <c r="B183" s="11" t="s">
        <v>12</v>
      </c>
      <c r="C183" s="11" t="s">
        <v>40</v>
      </c>
      <c r="D183" s="12">
        <v>5851</v>
      </c>
      <c r="E183" s="13"/>
    </row>
    <row r="184" spans="1:5">
      <c r="A184" s="11">
        <v>2021</v>
      </c>
      <c r="B184" s="11" t="s">
        <v>12</v>
      </c>
      <c r="C184" s="11" t="s">
        <v>40</v>
      </c>
      <c r="D184" s="12">
        <v>5708</v>
      </c>
      <c r="E184" s="13"/>
    </row>
    <row r="185" spans="1:5">
      <c r="A185" s="11">
        <v>2022</v>
      </c>
      <c r="B185" s="11" t="s">
        <v>12</v>
      </c>
      <c r="C185" s="11" t="s">
        <v>40</v>
      </c>
      <c r="D185" s="12">
        <v>7509</v>
      </c>
      <c r="E185" s="13"/>
    </row>
    <row r="186" spans="1:5">
      <c r="A186" s="11">
        <v>2023</v>
      </c>
      <c r="B186" s="11" t="s">
        <v>12</v>
      </c>
      <c r="C186" s="11" t="s">
        <v>40</v>
      </c>
      <c r="D186" s="12">
        <v>7768</v>
      </c>
      <c r="E186" s="13"/>
    </row>
    <row r="187" spans="1:5">
      <c r="A187" s="11">
        <v>2024</v>
      </c>
      <c r="B187" s="11" t="s">
        <v>12</v>
      </c>
      <c r="C187" s="11" t="s">
        <v>40</v>
      </c>
      <c r="D187" s="12">
        <v>6445</v>
      </c>
      <c r="E187" s="13"/>
    </row>
    <row r="188" spans="1:5">
      <c r="A188" s="11">
        <v>2019</v>
      </c>
      <c r="B188" s="11" t="s">
        <v>13</v>
      </c>
      <c r="C188" s="11" t="s">
        <v>40</v>
      </c>
      <c r="D188" s="12">
        <v>11107</v>
      </c>
      <c r="E188" s="13"/>
    </row>
    <row r="189" spans="1:5">
      <c r="A189" s="11">
        <v>2020</v>
      </c>
      <c r="B189" s="11" t="s">
        <v>13</v>
      </c>
      <c r="C189" s="11" t="s">
        <v>40</v>
      </c>
      <c r="D189" s="12">
        <v>10288</v>
      </c>
      <c r="E189" s="13"/>
    </row>
    <row r="190" spans="1:5">
      <c r="A190" s="11">
        <v>2021</v>
      </c>
      <c r="B190" s="11" t="s">
        <v>13</v>
      </c>
      <c r="C190" s="11" t="s">
        <v>40</v>
      </c>
      <c r="D190" s="12">
        <v>9697</v>
      </c>
      <c r="E190" s="13"/>
    </row>
    <row r="191" spans="1:5">
      <c r="A191" s="11">
        <v>2022</v>
      </c>
      <c r="B191" s="11" t="s">
        <v>13</v>
      </c>
      <c r="C191" s="11" t="s">
        <v>40</v>
      </c>
      <c r="D191" s="12">
        <v>14432</v>
      </c>
      <c r="E191" s="13"/>
    </row>
    <row r="192" spans="1:5">
      <c r="A192" s="11">
        <v>2023</v>
      </c>
      <c r="B192" s="11" t="s">
        <v>13</v>
      </c>
      <c r="C192" s="11" t="s">
        <v>40</v>
      </c>
      <c r="D192" s="12">
        <v>13972</v>
      </c>
      <c r="E192" s="13"/>
    </row>
    <row r="193" spans="1:5">
      <c r="A193" s="11">
        <v>2024</v>
      </c>
      <c r="B193" s="11" t="s">
        <v>13</v>
      </c>
      <c r="C193" s="11" t="s">
        <v>40</v>
      </c>
      <c r="D193" s="12">
        <v>12597</v>
      </c>
      <c r="E193" s="13"/>
    </row>
    <row r="194" spans="1:5">
      <c r="A194" s="11">
        <v>2019</v>
      </c>
      <c r="B194" s="11" t="s">
        <v>14</v>
      </c>
      <c r="C194" s="11" t="s">
        <v>40</v>
      </c>
      <c r="D194" s="12">
        <f>D170+D176+D182+D188</f>
        <v>38079</v>
      </c>
      <c r="E194" s="13"/>
    </row>
    <row r="195" spans="1:5">
      <c r="A195" s="11">
        <v>2020</v>
      </c>
      <c r="B195" s="11" t="s">
        <v>14</v>
      </c>
      <c r="C195" s="11" t="s">
        <v>40</v>
      </c>
      <c r="D195" s="12">
        <f t="shared" ref="D195:D199" si="4">D171+D177+D183+D189</f>
        <v>34032</v>
      </c>
      <c r="E195" s="13"/>
    </row>
    <row r="196" spans="1:5">
      <c r="A196" s="11">
        <v>2021</v>
      </c>
      <c r="B196" s="11" t="s">
        <v>14</v>
      </c>
      <c r="C196" s="11" t="s">
        <v>40</v>
      </c>
      <c r="D196" s="12">
        <f t="shared" si="4"/>
        <v>33658</v>
      </c>
      <c r="E196" s="13"/>
    </row>
    <row r="197" spans="1:5">
      <c r="A197" s="11">
        <v>2022</v>
      </c>
      <c r="B197" s="11" t="s">
        <v>14</v>
      </c>
      <c r="C197" s="11" t="s">
        <v>40</v>
      </c>
      <c r="D197" s="12">
        <f t="shared" si="4"/>
        <v>46440</v>
      </c>
      <c r="E197" s="13"/>
    </row>
    <row r="198" spans="1:5">
      <c r="A198" s="11">
        <v>2023</v>
      </c>
      <c r="B198" s="11" t="s">
        <v>14</v>
      </c>
      <c r="C198" s="11" t="s">
        <v>40</v>
      </c>
      <c r="D198" s="12">
        <f t="shared" si="4"/>
        <v>44306</v>
      </c>
      <c r="E198" s="13"/>
    </row>
    <row r="199" spans="1:5">
      <c r="A199" s="11">
        <v>2024</v>
      </c>
      <c r="B199" s="11" t="s">
        <v>14</v>
      </c>
      <c r="C199" s="11" t="s">
        <v>40</v>
      </c>
      <c r="D199" s="12">
        <f t="shared" si="4"/>
        <v>39263</v>
      </c>
      <c r="E199" s="13"/>
    </row>
    <row r="200" spans="1:5">
      <c r="A200" s="11">
        <v>2019</v>
      </c>
      <c r="B200" s="11" t="s">
        <v>15</v>
      </c>
      <c r="C200" s="11" t="s">
        <v>40</v>
      </c>
      <c r="D200" s="12">
        <v>363566</v>
      </c>
      <c r="E200" s="13"/>
    </row>
    <row r="201" spans="1:5">
      <c r="A201" s="11">
        <v>2020</v>
      </c>
      <c r="B201" s="11" t="s">
        <v>15</v>
      </c>
      <c r="C201" s="11" t="s">
        <v>40</v>
      </c>
      <c r="D201" s="12">
        <v>329485</v>
      </c>
      <c r="E201" s="13"/>
    </row>
    <row r="202" spans="1:5">
      <c r="A202" s="11">
        <v>2021</v>
      </c>
      <c r="B202" s="11" t="s">
        <v>15</v>
      </c>
      <c r="C202" s="11" t="s">
        <v>40</v>
      </c>
      <c r="D202" s="12">
        <v>336623</v>
      </c>
      <c r="E202" s="13"/>
    </row>
    <row r="203" spans="1:5">
      <c r="A203" s="11">
        <v>2022</v>
      </c>
      <c r="B203" s="11" t="s">
        <v>15</v>
      </c>
      <c r="C203" s="11" t="s">
        <v>40</v>
      </c>
      <c r="D203" s="12">
        <v>436110</v>
      </c>
      <c r="E203" s="13"/>
    </row>
    <row r="204" spans="1:5">
      <c r="A204" s="11">
        <v>2023</v>
      </c>
      <c r="B204" s="11" t="s">
        <v>15</v>
      </c>
      <c r="C204" s="11" t="s">
        <v>40</v>
      </c>
      <c r="D204" s="12">
        <v>394065</v>
      </c>
      <c r="E204" s="13"/>
    </row>
    <row r="205" spans="1:5">
      <c r="A205" s="11">
        <v>2024</v>
      </c>
      <c r="B205" s="11" t="s">
        <v>15</v>
      </c>
      <c r="C205" s="11" t="s">
        <v>40</v>
      </c>
      <c r="D205" s="12">
        <v>367099</v>
      </c>
      <c r="E205" s="13"/>
    </row>
    <row r="206" spans="1:5">
      <c r="A206" s="11">
        <v>2019</v>
      </c>
      <c r="B206" s="11" t="s">
        <v>16</v>
      </c>
      <c r="C206" s="11" t="s">
        <v>40</v>
      </c>
      <c r="D206" s="12">
        <v>959063</v>
      </c>
      <c r="E206" s="13"/>
    </row>
    <row r="207" spans="1:5">
      <c r="A207" s="11">
        <v>2020</v>
      </c>
      <c r="B207" s="11" t="s">
        <v>16</v>
      </c>
      <c r="C207" s="11" t="s">
        <v>40</v>
      </c>
      <c r="D207" s="12">
        <v>876293</v>
      </c>
      <c r="E207" s="13"/>
    </row>
    <row r="208" spans="1:5">
      <c r="A208" s="11">
        <v>2021</v>
      </c>
      <c r="B208" s="11" t="s">
        <v>16</v>
      </c>
      <c r="C208" s="11" t="s">
        <v>40</v>
      </c>
      <c r="D208" s="12">
        <v>893353</v>
      </c>
      <c r="E208" s="13"/>
    </row>
    <row r="209" spans="1:5">
      <c r="A209" s="11">
        <v>2022</v>
      </c>
      <c r="B209" s="11" t="s">
        <v>16</v>
      </c>
      <c r="C209" s="11" t="s">
        <v>40</v>
      </c>
      <c r="D209" s="12">
        <v>1158675</v>
      </c>
      <c r="E209" s="13"/>
    </row>
    <row r="210" spans="1:5">
      <c r="A210" s="11">
        <v>2023</v>
      </c>
      <c r="B210" s="11" t="s">
        <v>16</v>
      </c>
      <c r="C210" s="11" t="s">
        <v>40</v>
      </c>
      <c r="D210" s="12">
        <v>1065157</v>
      </c>
      <c r="E210" s="13"/>
    </row>
    <row r="211" spans="1:5">
      <c r="A211" s="11">
        <v>2024</v>
      </c>
      <c r="B211" s="11" t="s">
        <v>16</v>
      </c>
      <c r="C211" s="11" t="s">
        <v>40</v>
      </c>
      <c r="D211" s="12">
        <v>986826</v>
      </c>
      <c r="E211" s="13"/>
    </row>
    <row r="212" spans="1:5">
      <c r="A212" s="11">
        <v>2019</v>
      </c>
      <c r="B212" s="11" t="s">
        <v>2</v>
      </c>
      <c r="C212" s="11" t="s">
        <v>41</v>
      </c>
      <c r="D212" s="12">
        <v>10781</v>
      </c>
      <c r="E212" s="13"/>
    </row>
    <row r="213" spans="1:5">
      <c r="A213" s="11">
        <v>2020</v>
      </c>
      <c r="B213" s="11" t="s">
        <v>2</v>
      </c>
      <c r="C213" s="11" t="s">
        <v>41</v>
      </c>
      <c r="D213" s="12">
        <v>10094</v>
      </c>
      <c r="E213" s="13"/>
    </row>
    <row r="214" spans="1:5">
      <c r="A214" s="11">
        <v>2021</v>
      </c>
      <c r="B214" s="11" t="s">
        <v>2</v>
      </c>
      <c r="C214" s="11" t="s">
        <v>41</v>
      </c>
      <c r="D214" s="12">
        <v>9408</v>
      </c>
      <c r="E214" s="13"/>
    </row>
    <row r="215" spans="1:5">
      <c r="A215" s="11">
        <v>2022</v>
      </c>
      <c r="B215" s="11" t="s">
        <v>2</v>
      </c>
      <c r="C215" s="11" t="s">
        <v>41</v>
      </c>
      <c r="D215" s="12">
        <v>10871</v>
      </c>
      <c r="E215" s="13"/>
    </row>
    <row r="216" spans="1:5">
      <c r="A216" s="11">
        <v>2023</v>
      </c>
      <c r="B216" s="11" t="s">
        <v>2</v>
      </c>
      <c r="C216" s="11" t="s">
        <v>41</v>
      </c>
      <c r="D216" s="12">
        <v>11580</v>
      </c>
      <c r="E216" s="13"/>
    </row>
    <row r="217" spans="1:5">
      <c r="A217" s="11">
        <v>2024</v>
      </c>
      <c r="B217" s="11" t="s">
        <v>2</v>
      </c>
      <c r="C217" s="11" t="s">
        <v>41</v>
      </c>
      <c r="D217" s="12">
        <v>9740</v>
      </c>
      <c r="E217" s="13"/>
    </row>
    <row r="218" spans="1:5">
      <c r="A218" s="11">
        <v>2019</v>
      </c>
      <c r="B218" s="11" t="s">
        <v>11</v>
      </c>
      <c r="C218" s="11" t="s">
        <v>41</v>
      </c>
      <c r="D218" s="12">
        <v>9179</v>
      </c>
      <c r="E218" s="13"/>
    </row>
    <row r="219" spans="1:5">
      <c r="A219" s="11">
        <v>2020</v>
      </c>
      <c r="B219" s="11" t="s">
        <v>11</v>
      </c>
      <c r="C219" s="11" t="s">
        <v>41</v>
      </c>
      <c r="D219" s="12">
        <v>8303</v>
      </c>
      <c r="E219" s="13"/>
    </row>
    <row r="220" spans="1:5">
      <c r="A220" s="11">
        <v>2021</v>
      </c>
      <c r="B220" s="11" t="s">
        <v>11</v>
      </c>
      <c r="C220" s="11" t="s">
        <v>41</v>
      </c>
      <c r="D220" s="12">
        <v>7750</v>
      </c>
      <c r="E220" s="13"/>
    </row>
    <row r="221" spans="1:5">
      <c r="A221" s="11">
        <v>2022</v>
      </c>
      <c r="B221" s="11" t="s">
        <v>11</v>
      </c>
      <c r="C221" s="11" t="s">
        <v>41</v>
      </c>
      <c r="D221" s="12">
        <v>8704</v>
      </c>
      <c r="E221" s="13"/>
    </row>
    <row r="222" spans="1:5">
      <c r="A222" s="11">
        <v>2023</v>
      </c>
      <c r="B222" s="11" t="s">
        <v>11</v>
      </c>
      <c r="C222" s="11" t="s">
        <v>41</v>
      </c>
      <c r="D222" s="12">
        <v>8676</v>
      </c>
      <c r="E222" s="13"/>
    </row>
    <row r="223" spans="1:5">
      <c r="A223" s="11">
        <v>2024</v>
      </c>
      <c r="B223" s="11" t="s">
        <v>11</v>
      </c>
      <c r="C223" s="11" t="s">
        <v>41</v>
      </c>
      <c r="D223" s="12">
        <v>8478</v>
      </c>
      <c r="E223" s="13"/>
    </row>
    <row r="224" spans="1:5">
      <c r="A224" s="11">
        <v>2019</v>
      </c>
      <c r="B224" s="11" t="s">
        <v>12</v>
      </c>
      <c r="C224" s="11" t="s">
        <v>41</v>
      </c>
      <c r="D224" s="12">
        <v>6025</v>
      </c>
      <c r="E224" s="13"/>
    </row>
    <row r="225" spans="1:5">
      <c r="A225" s="11">
        <v>2020</v>
      </c>
      <c r="B225" s="11" t="s">
        <v>12</v>
      </c>
      <c r="C225" s="11" t="s">
        <v>41</v>
      </c>
      <c r="D225" s="12">
        <v>5341</v>
      </c>
      <c r="E225" s="13"/>
    </row>
    <row r="226" spans="1:5">
      <c r="A226" s="11">
        <v>2021</v>
      </c>
      <c r="B226" s="11" t="s">
        <v>12</v>
      </c>
      <c r="C226" s="11" t="s">
        <v>41</v>
      </c>
      <c r="D226" s="12">
        <v>4971</v>
      </c>
      <c r="E226" s="13"/>
    </row>
    <row r="227" spans="1:5">
      <c r="A227" s="11">
        <v>2022</v>
      </c>
      <c r="B227" s="11" t="s">
        <v>12</v>
      </c>
      <c r="C227" s="11" t="s">
        <v>41</v>
      </c>
      <c r="D227" s="12">
        <v>5861</v>
      </c>
      <c r="E227" s="13"/>
    </row>
    <row r="228" spans="1:5">
      <c r="A228" s="11">
        <v>2023</v>
      </c>
      <c r="B228" s="11" t="s">
        <v>12</v>
      </c>
      <c r="C228" s="11" t="s">
        <v>41</v>
      </c>
      <c r="D228" s="12">
        <v>6400</v>
      </c>
      <c r="E228" s="13"/>
    </row>
    <row r="229" spans="1:5">
      <c r="A229" s="11">
        <v>2024</v>
      </c>
      <c r="B229" s="11" t="s">
        <v>12</v>
      </c>
      <c r="C229" s="11" t="s">
        <v>41</v>
      </c>
      <c r="D229" s="12">
        <v>6043</v>
      </c>
      <c r="E229" s="13"/>
    </row>
    <row r="230" spans="1:5">
      <c r="A230" s="11">
        <v>2019</v>
      </c>
      <c r="B230" s="11" t="s">
        <v>13</v>
      </c>
      <c r="C230" s="11" t="s">
        <v>41</v>
      </c>
      <c r="D230" s="12">
        <v>10093</v>
      </c>
      <c r="E230" s="13"/>
    </row>
    <row r="231" spans="1:5">
      <c r="A231" s="11">
        <v>2020</v>
      </c>
      <c r="B231" s="11" t="s">
        <v>13</v>
      </c>
      <c r="C231" s="11" t="s">
        <v>41</v>
      </c>
      <c r="D231" s="12">
        <v>9258</v>
      </c>
      <c r="E231" s="13"/>
    </row>
    <row r="232" spans="1:5">
      <c r="A232" s="11">
        <v>2021</v>
      </c>
      <c r="B232" s="11" t="s">
        <v>13</v>
      </c>
      <c r="C232" s="11" t="s">
        <v>41</v>
      </c>
      <c r="D232" s="12">
        <v>9202</v>
      </c>
      <c r="E232" s="13"/>
    </row>
    <row r="233" spans="1:5">
      <c r="A233" s="11">
        <v>2022</v>
      </c>
      <c r="B233" s="11" t="s">
        <v>13</v>
      </c>
      <c r="C233" s="11" t="s">
        <v>41</v>
      </c>
      <c r="D233" s="12">
        <v>12081</v>
      </c>
      <c r="E233" s="13"/>
    </row>
    <row r="234" spans="1:5">
      <c r="A234" s="11">
        <v>2023</v>
      </c>
      <c r="B234" s="11" t="s">
        <v>13</v>
      </c>
      <c r="C234" s="11" t="s">
        <v>41</v>
      </c>
      <c r="D234" s="12">
        <v>12955</v>
      </c>
      <c r="E234" s="13"/>
    </row>
    <row r="235" spans="1:5">
      <c r="A235" s="11">
        <v>2024</v>
      </c>
      <c r="B235" s="11" t="s">
        <v>13</v>
      </c>
      <c r="C235" s="11" t="s">
        <v>41</v>
      </c>
      <c r="D235" s="12">
        <v>11670</v>
      </c>
      <c r="E235" s="13"/>
    </row>
    <row r="236" spans="1:5">
      <c r="A236" s="11">
        <v>2019</v>
      </c>
      <c r="B236" s="11" t="s">
        <v>14</v>
      </c>
      <c r="C236" s="11" t="s">
        <v>41</v>
      </c>
      <c r="D236" s="12">
        <f>D212+D218+D224+D230</f>
        <v>36078</v>
      </c>
      <c r="E236" s="13"/>
    </row>
    <row r="237" spans="1:5">
      <c r="A237" s="11">
        <v>2020</v>
      </c>
      <c r="B237" s="11" t="s">
        <v>14</v>
      </c>
      <c r="C237" s="11" t="s">
        <v>41</v>
      </c>
      <c r="D237" s="12">
        <f t="shared" ref="D237:D241" si="5">D213+D219+D225+D231</f>
        <v>32996</v>
      </c>
      <c r="E237" s="13"/>
    </row>
    <row r="238" spans="1:5">
      <c r="A238" s="11">
        <v>2021</v>
      </c>
      <c r="B238" s="11" t="s">
        <v>14</v>
      </c>
      <c r="C238" s="11" t="s">
        <v>41</v>
      </c>
      <c r="D238" s="12">
        <f t="shared" si="5"/>
        <v>31331</v>
      </c>
      <c r="E238" s="13"/>
    </row>
    <row r="239" spans="1:5">
      <c r="A239" s="11">
        <v>2022</v>
      </c>
      <c r="B239" s="11" t="s">
        <v>14</v>
      </c>
      <c r="C239" s="11" t="s">
        <v>41</v>
      </c>
      <c r="D239" s="12">
        <f t="shared" si="5"/>
        <v>37517</v>
      </c>
      <c r="E239" s="13"/>
    </row>
    <row r="240" spans="1:5">
      <c r="A240" s="11">
        <v>2023</v>
      </c>
      <c r="B240" s="11" t="s">
        <v>14</v>
      </c>
      <c r="C240" s="11" t="s">
        <v>41</v>
      </c>
      <c r="D240" s="12">
        <f t="shared" si="5"/>
        <v>39611</v>
      </c>
      <c r="E240" s="13"/>
    </row>
    <row r="241" spans="1:5">
      <c r="A241" s="11">
        <v>2024</v>
      </c>
      <c r="B241" s="11" t="s">
        <v>14</v>
      </c>
      <c r="C241" s="11" t="s">
        <v>41</v>
      </c>
      <c r="D241" s="12">
        <f t="shared" si="5"/>
        <v>35931</v>
      </c>
      <c r="E241" s="13"/>
    </row>
    <row r="242" spans="1:5">
      <c r="A242" s="11">
        <v>2019</v>
      </c>
      <c r="B242" s="11" t="s">
        <v>15</v>
      </c>
      <c r="C242" s="11" t="s">
        <v>41</v>
      </c>
      <c r="D242" s="12">
        <v>341598</v>
      </c>
      <c r="E242" s="13"/>
    </row>
    <row r="243" spans="1:5">
      <c r="A243" s="11">
        <v>2020</v>
      </c>
      <c r="B243" s="11" t="s">
        <v>15</v>
      </c>
      <c r="C243" s="11" t="s">
        <v>41</v>
      </c>
      <c r="D243" s="12">
        <v>322821</v>
      </c>
      <c r="E243" s="13"/>
    </row>
    <row r="244" spans="1:5">
      <c r="A244" s="11">
        <v>2021</v>
      </c>
      <c r="B244" s="11" t="s">
        <v>15</v>
      </c>
      <c r="C244" s="11" t="s">
        <v>41</v>
      </c>
      <c r="D244" s="12">
        <v>330525</v>
      </c>
      <c r="E244" s="13"/>
    </row>
    <row r="245" spans="1:5">
      <c r="A245" s="11">
        <v>2022</v>
      </c>
      <c r="B245" s="11" t="s">
        <v>15</v>
      </c>
      <c r="C245" s="11" t="s">
        <v>41</v>
      </c>
      <c r="D245" s="12">
        <v>361496</v>
      </c>
      <c r="E245" s="13"/>
    </row>
    <row r="246" spans="1:5">
      <c r="A246" s="11">
        <v>2023</v>
      </c>
      <c r="B246" s="11" t="s">
        <v>15</v>
      </c>
      <c r="C246" s="11" t="s">
        <v>41</v>
      </c>
      <c r="D246" s="12">
        <v>370800</v>
      </c>
      <c r="E246" s="13"/>
    </row>
    <row r="247" spans="1:5">
      <c r="A247" s="11">
        <v>2024</v>
      </c>
      <c r="B247" s="11" t="s">
        <v>15</v>
      </c>
      <c r="C247" s="11" t="s">
        <v>41</v>
      </c>
      <c r="D247" s="12">
        <v>334080</v>
      </c>
      <c r="E247" s="13"/>
    </row>
    <row r="248" spans="1:5">
      <c r="A248" s="11">
        <v>2019</v>
      </c>
      <c r="B248" s="11" t="s">
        <v>16</v>
      </c>
      <c r="C248" s="11" t="s">
        <v>41</v>
      </c>
      <c r="D248" s="12">
        <v>900515</v>
      </c>
      <c r="E248" s="13"/>
    </row>
    <row r="249" spans="1:5">
      <c r="A249" s="11">
        <v>2020</v>
      </c>
      <c r="B249" s="11" t="s">
        <v>16</v>
      </c>
      <c r="C249" s="11" t="s">
        <v>41</v>
      </c>
      <c r="D249" s="12">
        <v>843055</v>
      </c>
      <c r="E249" s="13"/>
    </row>
    <row r="250" spans="1:5">
      <c r="A250" s="11">
        <v>2021</v>
      </c>
      <c r="B250" s="11" t="s">
        <v>16</v>
      </c>
      <c r="C250" s="11" t="s">
        <v>41</v>
      </c>
      <c r="D250" s="12">
        <v>840581</v>
      </c>
      <c r="E250" s="13"/>
    </row>
    <row r="251" spans="1:5">
      <c r="A251" s="11">
        <v>2022</v>
      </c>
      <c r="B251" s="11" t="s">
        <v>16</v>
      </c>
      <c r="C251" s="11" t="s">
        <v>41</v>
      </c>
      <c r="D251" s="12">
        <v>936107</v>
      </c>
      <c r="E251" s="13"/>
    </row>
    <row r="252" spans="1:5">
      <c r="A252" s="11">
        <v>2023</v>
      </c>
      <c r="B252" s="11" t="s">
        <v>16</v>
      </c>
      <c r="C252" s="11" t="s">
        <v>41</v>
      </c>
      <c r="D252" s="12">
        <v>966033</v>
      </c>
      <c r="E252" s="13"/>
    </row>
    <row r="253" spans="1:5">
      <c r="A253" s="11">
        <v>2024</v>
      </c>
      <c r="B253" s="11" t="s">
        <v>16</v>
      </c>
      <c r="C253" s="11" t="s">
        <v>41</v>
      </c>
      <c r="D253" s="12">
        <v>909442</v>
      </c>
      <c r="E253" s="13"/>
    </row>
    <row r="254" spans="1:5">
      <c r="A254" s="11">
        <v>2019</v>
      </c>
      <c r="B254" s="11" t="s">
        <v>2</v>
      </c>
      <c r="C254" s="11" t="s">
        <v>42</v>
      </c>
      <c r="D254" s="12">
        <f>D170-D212</f>
        <v>97</v>
      </c>
      <c r="E254" s="13"/>
    </row>
    <row r="255" spans="1:5">
      <c r="A255" s="11">
        <v>2020</v>
      </c>
      <c r="B255" s="11" t="s">
        <v>2</v>
      </c>
      <c r="C255" s="11" t="s">
        <v>42</v>
      </c>
      <c r="D255" s="12">
        <f t="shared" ref="D255:D295" si="6">D171-D213</f>
        <v>-611</v>
      </c>
      <c r="E255" s="13"/>
    </row>
    <row r="256" spans="1:5">
      <c r="A256" s="11">
        <v>2021</v>
      </c>
      <c r="B256" s="11" t="s">
        <v>2</v>
      </c>
      <c r="C256" s="11" t="s">
        <v>42</v>
      </c>
      <c r="D256" s="12">
        <f t="shared" si="6"/>
        <v>905</v>
      </c>
      <c r="E256" s="13"/>
    </row>
    <row r="257" spans="1:5">
      <c r="A257" s="11">
        <v>2022</v>
      </c>
      <c r="B257" s="11" t="s">
        <v>2</v>
      </c>
      <c r="C257" s="11" t="s">
        <v>42</v>
      </c>
      <c r="D257" s="12">
        <f t="shared" si="6"/>
        <v>2977</v>
      </c>
      <c r="E257" s="13"/>
    </row>
    <row r="258" spans="1:5">
      <c r="A258" s="11">
        <v>2023</v>
      </c>
      <c r="B258" s="11" t="s">
        <v>2</v>
      </c>
      <c r="C258" s="11" t="s">
        <v>42</v>
      </c>
      <c r="D258" s="12">
        <f t="shared" si="6"/>
        <v>1256</v>
      </c>
      <c r="E258" s="13"/>
    </row>
    <row r="259" spans="1:5">
      <c r="A259" s="11">
        <v>2024</v>
      </c>
      <c r="B259" s="11" t="s">
        <v>2</v>
      </c>
      <c r="C259" s="11" t="s">
        <v>42</v>
      </c>
      <c r="D259" s="12">
        <f t="shared" si="6"/>
        <v>1597</v>
      </c>
      <c r="E259" s="13"/>
    </row>
    <row r="260" spans="1:5">
      <c r="A260" s="11">
        <v>2019</v>
      </c>
      <c r="B260" s="11" t="s">
        <v>11</v>
      </c>
      <c r="C260" s="11" t="s">
        <v>42</v>
      </c>
      <c r="D260" s="12">
        <f t="shared" si="6"/>
        <v>212</v>
      </c>
      <c r="E260" s="13"/>
    </row>
    <row r="261" spans="1:5">
      <c r="A261" s="11">
        <v>2020</v>
      </c>
      <c r="B261" s="11" t="s">
        <v>11</v>
      </c>
      <c r="C261" s="11" t="s">
        <v>42</v>
      </c>
      <c r="D261" s="12">
        <f t="shared" si="6"/>
        <v>107</v>
      </c>
      <c r="E261" s="13"/>
    </row>
    <row r="262" spans="1:5">
      <c r="A262" s="11">
        <v>2021</v>
      </c>
      <c r="B262" s="11" t="s">
        <v>11</v>
      </c>
      <c r="C262" s="11" t="s">
        <v>42</v>
      </c>
      <c r="D262" s="12">
        <f t="shared" si="6"/>
        <v>190</v>
      </c>
      <c r="E262" s="13"/>
    </row>
    <row r="263" spans="1:5">
      <c r="A263" s="11">
        <v>2022</v>
      </c>
      <c r="B263" s="11" t="s">
        <v>11</v>
      </c>
      <c r="C263" s="11" t="s">
        <v>42</v>
      </c>
      <c r="D263" s="12">
        <f t="shared" si="6"/>
        <v>1947</v>
      </c>
      <c r="E263" s="13"/>
    </row>
    <row r="264" spans="1:5">
      <c r="A264" s="11">
        <v>2023</v>
      </c>
      <c r="B264" s="11" t="s">
        <v>11</v>
      </c>
      <c r="C264" s="11" t="s">
        <v>42</v>
      </c>
      <c r="D264" s="12">
        <f t="shared" si="6"/>
        <v>1054</v>
      </c>
      <c r="E264" s="13"/>
    </row>
    <row r="265" spans="1:5">
      <c r="A265" s="11">
        <v>2024</v>
      </c>
      <c r="B265" s="11" t="s">
        <v>11</v>
      </c>
      <c r="C265" s="11" t="s">
        <v>42</v>
      </c>
      <c r="D265" s="12">
        <f t="shared" si="6"/>
        <v>406</v>
      </c>
      <c r="E265" s="13"/>
    </row>
    <row r="266" spans="1:5">
      <c r="A266" s="11">
        <v>2019</v>
      </c>
      <c r="B266" s="11" t="s">
        <v>12</v>
      </c>
      <c r="C266" s="11" t="s">
        <v>42</v>
      </c>
      <c r="D266" s="12">
        <f t="shared" si="6"/>
        <v>678</v>
      </c>
      <c r="E266" s="13"/>
    </row>
    <row r="267" spans="1:5">
      <c r="A267" s="11">
        <v>2020</v>
      </c>
      <c r="B267" s="11" t="s">
        <v>12</v>
      </c>
      <c r="C267" s="11" t="s">
        <v>42</v>
      </c>
      <c r="D267" s="12">
        <f t="shared" si="6"/>
        <v>510</v>
      </c>
      <c r="E267" s="13"/>
    </row>
    <row r="268" spans="1:5">
      <c r="A268" s="11">
        <v>2021</v>
      </c>
      <c r="B268" s="11" t="s">
        <v>12</v>
      </c>
      <c r="C268" s="11" t="s">
        <v>42</v>
      </c>
      <c r="D268" s="12">
        <f t="shared" si="6"/>
        <v>737</v>
      </c>
      <c r="E268" s="13"/>
    </row>
    <row r="269" spans="1:5">
      <c r="A269" s="11">
        <v>2022</v>
      </c>
      <c r="B269" s="11" t="s">
        <v>12</v>
      </c>
      <c r="C269" s="11" t="s">
        <v>42</v>
      </c>
      <c r="D269" s="12">
        <f t="shared" si="6"/>
        <v>1648</v>
      </c>
      <c r="E269" s="13"/>
    </row>
    <row r="270" spans="1:5">
      <c r="A270" s="11">
        <v>2023</v>
      </c>
      <c r="B270" s="11" t="s">
        <v>12</v>
      </c>
      <c r="C270" s="11" t="s">
        <v>42</v>
      </c>
      <c r="D270" s="12">
        <f t="shared" si="6"/>
        <v>1368</v>
      </c>
      <c r="E270" s="13"/>
    </row>
    <row r="271" spans="1:5">
      <c r="A271" s="11">
        <v>2024</v>
      </c>
      <c r="B271" s="11" t="s">
        <v>12</v>
      </c>
      <c r="C271" s="11" t="s">
        <v>42</v>
      </c>
      <c r="D271" s="12">
        <f t="shared" si="6"/>
        <v>402</v>
      </c>
      <c r="E271" s="13"/>
    </row>
    <row r="272" spans="1:5">
      <c r="A272" s="11">
        <v>2019</v>
      </c>
      <c r="B272" s="11" t="s">
        <v>13</v>
      </c>
      <c r="C272" s="11" t="s">
        <v>42</v>
      </c>
      <c r="D272" s="12">
        <f t="shared" si="6"/>
        <v>1014</v>
      </c>
      <c r="E272" s="13"/>
    </row>
    <row r="273" spans="1:5">
      <c r="A273" s="11">
        <v>2020</v>
      </c>
      <c r="B273" s="11" t="s">
        <v>13</v>
      </c>
      <c r="C273" s="11" t="s">
        <v>42</v>
      </c>
      <c r="D273" s="12">
        <f t="shared" si="6"/>
        <v>1030</v>
      </c>
      <c r="E273" s="13"/>
    </row>
    <row r="274" spans="1:5">
      <c r="A274" s="11">
        <v>2021</v>
      </c>
      <c r="B274" s="11" t="s">
        <v>13</v>
      </c>
      <c r="C274" s="11" t="s">
        <v>42</v>
      </c>
      <c r="D274" s="12">
        <f t="shared" si="6"/>
        <v>495</v>
      </c>
      <c r="E274" s="13"/>
    </row>
    <row r="275" spans="1:5">
      <c r="A275" s="11">
        <v>2022</v>
      </c>
      <c r="B275" s="11" t="s">
        <v>13</v>
      </c>
      <c r="C275" s="11" t="s">
        <v>42</v>
      </c>
      <c r="D275" s="12">
        <f t="shared" si="6"/>
        <v>2351</v>
      </c>
      <c r="E275" s="13"/>
    </row>
    <row r="276" spans="1:5">
      <c r="A276" s="11">
        <v>2023</v>
      </c>
      <c r="B276" s="11" t="s">
        <v>13</v>
      </c>
      <c r="C276" s="11" t="s">
        <v>42</v>
      </c>
      <c r="D276" s="12">
        <f t="shared" si="6"/>
        <v>1017</v>
      </c>
      <c r="E276" s="13"/>
    </row>
    <row r="277" spans="1:5">
      <c r="A277" s="11">
        <v>2024</v>
      </c>
      <c r="B277" s="11" t="s">
        <v>13</v>
      </c>
      <c r="C277" s="11" t="s">
        <v>42</v>
      </c>
      <c r="D277" s="12">
        <f t="shared" si="6"/>
        <v>927</v>
      </c>
      <c r="E277" s="13"/>
    </row>
    <row r="278" spans="1:5">
      <c r="A278" s="11">
        <v>2019</v>
      </c>
      <c r="B278" s="11" t="s">
        <v>14</v>
      </c>
      <c r="C278" s="11" t="s">
        <v>42</v>
      </c>
      <c r="D278" s="12">
        <f t="shared" si="6"/>
        <v>2001</v>
      </c>
      <c r="E278" s="13"/>
    </row>
    <row r="279" spans="1:5">
      <c r="A279" s="11">
        <v>2020</v>
      </c>
      <c r="B279" s="11" t="s">
        <v>14</v>
      </c>
      <c r="C279" s="11" t="s">
        <v>42</v>
      </c>
      <c r="D279" s="12">
        <f t="shared" si="6"/>
        <v>1036</v>
      </c>
      <c r="E279" s="13"/>
    </row>
    <row r="280" spans="1:5">
      <c r="A280" s="11">
        <v>2021</v>
      </c>
      <c r="B280" s="11" t="s">
        <v>14</v>
      </c>
      <c r="C280" s="11" t="s">
        <v>42</v>
      </c>
      <c r="D280" s="12">
        <f t="shared" si="6"/>
        <v>2327</v>
      </c>
      <c r="E280" s="13"/>
    </row>
    <row r="281" spans="1:5">
      <c r="A281" s="11">
        <v>2022</v>
      </c>
      <c r="B281" s="11" t="s">
        <v>14</v>
      </c>
      <c r="C281" s="11" t="s">
        <v>42</v>
      </c>
      <c r="D281" s="12">
        <f t="shared" si="6"/>
        <v>8923</v>
      </c>
      <c r="E281" s="13"/>
    </row>
    <row r="282" spans="1:5">
      <c r="A282" s="11">
        <v>2023</v>
      </c>
      <c r="B282" s="11" t="s">
        <v>14</v>
      </c>
      <c r="C282" s="11" t="s">
        <v>42</v>
      </c>
      <c r="D282" s="12">
        <f t="shared" si="6"/>
        <v>4695</v>
      </c>
      <c r="E282" s="13"/>
    </row>
    <row r="283" spans="1:5">
      <c r="A283" s="11">
        <v>2024</v>
      </c>
      <c r="B283" s="11" t="s">
        <v>14</v>
      </c>
      <c r="C283" s="11" t="s">
        <v>42</v>
      </c>
      <c r="D283" s="12">
        <f t="shared" si="6"/>
        <v>3332</v>
      </c>
      <c r="E283" s="13"/>
    </row>
    <row r="284" spans="1:5">
      <c r="A284" s="11">
        <v>2019</v>
      </c>
      <c r="B284" s="11" t="s">
        <v>15</v>
      </c>
      <c r="C284" s="11" t="s">
        <v>42</v>
      </c>
      <c r="D284" s="12">
        <f t="shared" si="6"/>
        <v>21968</v>
      </c>
      <c r="E284" s="13"/>
    </row>
    <row r="285" spans="1:5">
      <c r="A285" s="11">
        <v>2020</v>
      </c>
      <c r="B285" s="11" t="s">
        <v>15</v>
      </c>
      <c r="C285" s="11" t="s">
        <v>42</v>
      </c>
      <c r="D285" s="12">
        <f t="shared" si="6"/>
        <v>6664</v>
      </c>
      <c r="E285" s="13"/>
    </row>
    <row r="286" spans="1:5">
      <c r="A286" s="11">
        <v>2021</v>
      </c>
      <c r="B286" s="11" t="s">
        <v>15</v>
      </c>
      <c r="C286" s="11" t="s">
        <v>42</v>
      </c>
      <c r="D286" s="12">
        <f t="shared" si="6"/>
        <v>6098</v>
      </c>
      <c r="E286" s="13"/>
    </row>
    <row r="287" spans="1:5">
      <c r="A287" s="11">
        <v>2022</v>
      </c>
      <c r="B287" s="11" t="s">
        <v>15</v>
      </c>
      <c r="C287" s="11" t="s">
        <v>42</v>
      </c>
      <c r="D287" s="12">
        <f t="shared" si="6"/>
        <v>74614</v>
      </c>
      <c r="E287" s="13"/>
    </row>
    <row r="288" spans="1:5">
      <c r="A288" s="11">
        <v>2023</v>
      </c>
      <c r="B288" s="11" t="s">
        <v>15</v>
      </c>
      <c r="C288" s="11" t="s">
        <v>42</v>
      </c>
      <c r="D288" s="12">
        <f t="shared" si="6"/>
        <v>23265</v>
      </c>
      <c r="E288" s="13"/>
    </row>
    <row r="289" spans="1:5">
      <c r="A289" s="11">
        <v>2024</v>
      </c>
      <c r="B289" s="11" t="s">
        <v>15</v>
      </c>
      <c r="C289" s="11" t="s">
        <v>42</v>
      </c>
      <c r="D289" s="12">
        <f t="shared" si="6"/>
        <v>33019</v>
      </c>
      <c r="E289" s="13"/>
    </row>
    <row r="290" spans="1:5">
      <c r="A290" s="11">
        <v>2019</v>
      </c>
      <c r="B290" s="11" t="s">
        <v>16</v>
      </c>
      <c r="C290" s="11" t="s">
        <v>42</v>
      </c>
      <c r="D290" s="12">
        <f t="shared" si="6"/>
        <v>58548</v>
      </c>
      <c r="E290" s="13"/>
    </row>
    <row r="291" spans="1:5">
      <c r="A291" s="11">
        <v>2020</v>
      </c>
      <c r="B291" s="11" t="s">
        <v>16</v>
      </c>
      <c r="C291" s="11" t="s">
        <v>42</v>
      </c>
      <c r="D291" s="12">
        <f t="shared" si="6"/>
        <v>33238</v>
      </c>
      <c r="E291" s="13"/>
    </row>
    <row r="292" spans="1:5">
      <c r="A292" s="11">
        <v>2021</v>
      </c>
      <c r="B292" s="11" t="s">
        <v>16</v>
      </c>
      <c r="C292" s="11" t="s">
        <v>42</v>
      </c>
      <c r="D292" s="12">
        <f t="shared" si="6"/>
        <v>52772</v>
      </c>
      <c r="E292" s="13"/>
    </row>
    <row r="293" spans="1:5">
      <c r="A293" s="11">
        <v>2022</v>
      </c>
      <c r="B293" s="11" t="s">
        <v>16</v>
      </c>
      <c r="C293" s="11" t="s">
        <v>42</v>
      </c>
      <c r="D293" s="12">
        <f t="shared" si="6"/>
        <v>222568</v>
      </c>
      <c r="E293" s="13"/>
    </row>
    <row r="294" spans="1:5">
      <c r="A294" s="11">
        <v>2023</v>
      </c>
      <c r="B294" s="11" t="s">
        <v>16</v>
      </c>
      <c r="C294" s="11" t="s">
        <v>42</v>
      </c>
      <c r="D294" s="12">
        <f t="shared" si="6"/>
        <v>99124</v>
      </c>
      <c r="E294" s="13"/>
    </row>
    <row r="295" spans="1:5">
      <c r="A295" s="11">
        <v>2024</v>
      </c>
      <c r="B295" s="11" t="s">
        <v>16</v>
      </c>
      <c r="C295" s="11" t="s">
        <v>42</v>
      </c>
      <c r="D295" s="12">
        <f t="shared" si="6"/>
        <v>77384</v>
      </c>
      <c r="E295" s="13"/>
    </row>
  </sheetData>
  <sheetProtection algorithmName="SHA-512" hashValue="fp/gIKd9yWBu7CXxVCh34D4WaCVLxZgQNXs2SJ4mhDOFycNdTcVwDOMI2hpB0z/qVWzXUaZHA2+Cj7ufHfUcrQ==" saltValue="CtPR8Xg1sHZcolIvsEOG7A==" spinCount="100000" sheet="1" scenarios="1" selectLockedCells="1" selectUnlockedCells="1"/>
  <hyperlinks>
    <hyperlink ref="G2" r:id="rId1" location="abreadcrumb" display="https://www.statistikdaten.bayern.de/genesis/online?operation=abruftabelleBearbeiten&amp;levelindex=2&amp;levelid=1764683845228&amp;auswahloperation=abruftabelleAuspraegungAuswaehlen&amp;auswahlverzeichnis=ordnungsstruktur&amp;auswahlziel=werteabruf&amp;code=12711-103&amp;auswahltext=&amp;nummer=2&amp;variable=2&amp;name=BEV034&amp;nummer=4&amp;variable=4&amp;name=BEV038&amp;nummer=6&amp;variable=6&amp;name=BEV035&amp;nummer=8&amp;variable=8&amp;name=BEV062&amp;nummer=10&amp;variable=10&amp;name=BEV040&amp;nummer=12&amp;variable=12&amp;name=BEV011&amp;nummer=14&amp;variable=14&amp;name=KREISE&amp;werteabruf=Werteabruf - abreadcrumb" xr:uid="{3BAB907D-6BA0-418E-8C2A-983261B1C42C}"/>
  </hyperlinks>
  <pageMargins left="0.7" right="0.7" top="0.78740157499999996" bottom="0.78740157499999996"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5A24F-F586-4BD9-A5A9-5C3111D0DCA4}">
  <dimension ref="A1:Z15"/>
  <sheetViews>
    <sheetView workbookViewId="0">
      <selection activeCell="G48" sqref="G48"/>
    </sheetView>
  </sheetViews>
  <sheetFormatPr baseColWidth="10" defaultRowHeight="15"/>
  <cols>
    <col min="1" max="1" width="22.42578125" bestFit="1" customWidth="1"/>
    <col min="2" max="2" width="19.85546875" bestFit="1" customWidth="1"/>
    <col min="7" max="7" width="32.7109375" bestFit="1" customWidth="1"/>
    <col min="8" max="8" width="18.28515625" bestFit="1" customWidth="1"/>
    <col min="9" max="9" width="17.7109375" bestFit="1" customWidth="1"/>
    <col min="12" max="12" width="33.5703125" bestFit="1" customWidth="1"/>
    <col min="13" max="13" width="23.7109375" bestFit="1" customWidth="1"/>
    <col min="14" max="17" width="5" bestFit="1" customWidth="1"/>
    <col min="18" max="19" width="15.5703125" bestFit="1" customWidth="1"/>
    <col min="20" max="20" width="33.5703125" bestFit="1" customWidth="1"/>
    <col min="21" max="21" width="23.7109375" bestFit="1" customWidth="1"/>
    <col min="22" max="25" width="5.42578125" bestFit="1" customWidth="1"/>
    <col min="26" max="27" width="15.5703125" bestFit="1" customWidth="1"/>
  </cols>
  <sheetData>
    <row r="1" spans="1:26">
      <c r="A1" s="1" t="s">
        <v>22</v>
      </c>
      <c r="B1" t="s">
        <v>11</v>
      </c>
      <c r="G1" s="1" t="s">
        <v>0</v>
      </c>
      <c r="H1" s="2">
        <v>2024</v>
      </c>
      <c r="L1" s="1" t="s">
        <v>23</v>
      </c>
      <c r="M1" t="s">
        <v>39</v>
      </c>
      <c r="T1" s="1" t="s">
        <v>23</v>
      </c>
      <c r="U1" t="s">
        <v>42</v>
      </c>
    </row>
    <row r="2" spans="1:26">
      <c r="A2" s="1" t="s">
        <v>23</v>
      </c>
      <c r="B2" t="s">
        <v>39</v>
      </c>
      <c r="G2" s="1" t="s">
        <v>23</v>
      </c>
      <c r="H2" t="s">
        <v>39</v>
      </c>
    </row>
    <row r="3" spans="1:26">
      <c r="L3" s="1" t="s">
        <v>5</v>
      </c>
      <c r="M3" s="1" t="s">
        <v>29</v>
      </c>
      <c r="T3" s="1" t="s">
        <v>5</v>
      </c>
      <c r="U3" s="1" t="s">
        <v>29</v>
      </c>
    </row>
    <row r="4" spans="1:26">
      <c r="A4" s="1" t="s">
        <v>3</v>
      </c>
      <c r="B4" t="s">
        <v>5</v>
      </c>
      <c r="G4" s="1" t="s">
        <v>3</v>
      </c>
      <c r="H4" t="s">
        <v>5</v>
      </c>
      <c r="I4" t="s">
        <v>51</v>
      </c>
      <c r="L4" s="1" t="s">
        <v>3</v>
      </c>
      <c r="M4">
        <v>2020</v>
      </c>
      <c r="N4">
        <v>2021</v>
      </c>
      <c r="O4">
        <v>2022</v>
      </c>
      <c r="P4">
        <v>2023</v>
      </c>
      <c r="Q4">
        <v>2024</v>
      </c>
      <c r="R4" t="s">
        <v>4</v>
      </c>
      <c r="T4" s="1" t="s">
        <v>3</v>
      </c>
      <c r="U4">
        <v>2020</v>
      </c>
      <c r="V4">
        <v>2021</v>
      </c>
      <c r="W4">
        <v>2022</v>
      </c>
      <c r="X4">
        <v>2023</v>
      </c>
      <c r="Y4">
        <v>2024</v>
      </c>
      <c r="Z4" t="s">
        <v>4</v>
      </c>
    </row>
    <row r="5" spans="1:26">
      <c r="A5" s="2">
        <v>2019</v>
      </c>
      <c r="B5" s="58">
        <v>364</v>
      </c>
      <c r="G5" s="2" t="s">
        <v>2</v>
      </c>
      <c r="H5">
        <v>45</v>
      </c>
      <c r="L5" s="2" t="s">
        <v>2</v>
      </c>
      <c r="M5" s="26">
        <v>227</v>
      </c>
      <c r="N5" s="26">
        <v>173</v>
      </c>
      <c r="O5" s="26">
        <v>49</v>
      </c>
      <c r="P5" s="26">
        <v>26</v>
      </c>
      <c r="Q5" s="26">
        <v>45</v>
      </c>
      <c r="R5" s="26">
        <v>520</v>
      </c>
      <c r="T5" s="2" t="s">
        <v>2</v>
      </c>
      <c r="U5" s="26">
        <v>-611</v>
      </c>
      <c r="V5" s="26">
        <v>905</v>
      </c>
      <c r="W5" s="26">
        <v>2977</v>
      </c>
      <c r="X5" s="26">
        <v>1256</v>
      </c>
      <c r="Y5" s="26">
        <v>1597</v>
      </c>
      <c r="Z5" s="26">
        <v>6124</v>
      </c>
    </row>
    <row r="6" spans="1:26">
      <c r="A6" s="2">
        <v>2020</v>
      </c>
      <c r="B6" s="58">
        <v>262</v>
      </c>
      <c r="G6" s="2" t="s">
        <v>11</v>
      </c>
      <c r="H6">
        <v>2</v>
      </c>
      <c r="L6" s="2" t="s">
        <v>11</v>
      </c>
      <c r="M6" s="26">
        <v>262</v>
      </c>
      <c r="N6" s="26">
        <v>301</v>
      </c>
      <c r="O6" s="26">
        <v>73</v>
      </c>
      <c r="P6" s="26">
        <v>-39</v>
      </c>
      <c r="Q6" s="26">
        <v>2</v>
      </c>
      <c r="R6" s="26">
        <v>599</v>
      </c>
      <c r="T6" s="2" t="s">
        <v>11</v>
      </c>
      <c r="U6" s="26">
        <v>107</v>
      </c>
      <c r="V6" s="26">
        <v>190</v>
      </c>
      <c r="W6" s="26">
        <v>1947</v>
      </c>
      <c r="X6" s="26">
        <v>1054</v>
      </c>
      <c r="Y6" s="26">
        <v>406</v>
      </c>
      <c r="Z6" s="26">
        <v>3704</v>
      </c>
    </row>
    <row r="7" spans="1:26">
      <c r="A7" s="2">
        <v>2021</v>
      </c>
      <c r="B7" s="58">
        <v>301</v>
      </c>
      <c r="G7" s="2" t="s">
        <v>12</v>
      </c>
      <c r="H7">
        <v>-225</v>
      </c>
      <c r="L7" s="2" t="s">
        <v>12</v>
      </c>
      <c r="M7" s="26">
        <v>-67</v>
      </c>
      <c r="N7" s="26">
        <v>52</v>
      </c>
      <c r="O7" s="26">
        <v>-156</v>
      </c>
      <c r="P7" s="26">
        <v>-201</v>
      </c>
      <c r="Q7" s="26">
        <v>-225</v>
      </c>
      <c r="R7" s="26">
        <v>-597</v>
      </c>
      <c r="T7" s="2" t="s">
        <v>12</v>
      </c>
      <c r="U7" s="26">
        <v>510</v>
      </c>
      <c r="V7" s="26">
        <v>737</v>
      </c>
      <c r="W7" s="26">
        <v>1648</v>
      </c>
      <c r="X7" s="26">
        <v>1368</v>
      </c>
      <c r="Y7" s="26">
        <v>402</v>
      </c>
      <c r="Z7" s="26">
        <v>4665</v>
      </c>
    </row>
    <row r="8" spans="1:26">
      <c r="A8" s="2">
        <v>2022</v>
      </c>
      <c r="B8" s="58">
        <v>73</v>
      </c>
      <c r="G8" s="2" t="s">
        <v>13</v>
      </c>
      <c r="H8">
        <v>-51</v>
      </c>
      <c r="L8" s="2" t="s">
        <v>13</v>
      </c>
      <c r="M8" s="26">
        <v>-16</v>
      </c>
      <c r="N8" s="26">
        <v>178</v>
      </c>
      <c r="O8" s="26">
        <v>-20</v>
      </c>
      <c r="P8" s="26">
        <v>-68</v>
      </c>
      <c r="Q8" s="26">
        <v>-51</v>
      </c>
      <c r="R8" s="26">
        <v>23</v>
      </c>
      <c r="T8" s="2" t="s">
        <v>13</v>
      </c>
      <c r="U8" s="26">
        <v>1030</v>
      </c>
      <c r="V8" s="26">
        <v>495</v>
      </c>
      <c r="W8" s="26">
        <v>2351</v>
      </c>
      <c r="X8" s="26">
        <v>1017</v>
      </c>
      <c r="Y8" s="26">
        <v>927</v>
      </c>
      <c r="Z8" s="26">
        <v>5820</v>
      </c>
    </row>
    <row r="9" spans="1:26">
      <c r="A9" s="2">
        <v>2023</v>
      </c>
      <c r="B9" s="58">
        <v>-39</v>
      </c>
      <c r="G9" s="2" t="s">
        <v>14</v>
      </c>
      <c r="H9">
        <v>-229</v>
      </c>
      <c r="L9" s="2" t="s">
        <v>4</v>
      </c>
      <c r="M9" s="26">
        <v>406</v>
      </c>
      <c r="N9" s="26">
        <v>704</v>
      </c>
      <c r="O9" s="26">
        <v>-54</v>
      </c>
      <c r="P9" s="26">
        <v>-282</v>
      </c>
      <c r="Q9" s="26">
        <v>-229</v>
      </c>
      <c r="R9" s="26">
        <v>545</v>
      </c>
      <c r="T9" s="2" t="s">
        <v>4</v>
      </c>
      <c r="U9" s="26">
        <v>1036</v>
      </c>
      <c r="V9" s="26">
        <v>2327</v>
      </c>
      <c r="W9" s="26">
        <v>8923</v>
      </c>
      <c r="X9" s="26">
        <v>4695</v>
      </c>
      <c r="Y9" s="26">
        <v>3332</v>
      </c>
      <c r="Z9" s="26">
        <v>20313</v>
      </c>
    </row>
    <row r="10" spans="1:26">
      <c r="A10" s="2">
        <v>2024</v>
      </c>
      <c r="B10" s="58">
        <v>2</v>
      </c>
      <c r="G10" s="2" t="s">
        <v>15</v>
      </c>
      <c r="H10">
        <v>-3285</v>
      </c>
    </row>
    <row r="11" spans="1:26">
      <c r="A11" s="2" t="s">
        <v>4</v>
      </c>
      <c r="B11" s="58">
        <v>963</v>
      </c>
      <c r="G11" s="2" t="s">
        <v>16</v>
      </c>
      <c r="H11">
        <v>-29696</v>
      </c>
      <c r="L11" s="2" t="s">
        <v>22</v>
      </c>
      <c r="M11" s="26" t="s">
        <v>46</v>
      </c>
      <c r="N11" s="26" t="s">
        <v>47</v>
      </c>
      <c r="O11" s="26" t="s">
        <v>48</v>
      </c>
      <c r="P11" s="26" t="s">
        <v>49</v>
      </c>
      <c r="Q11" s="26" t="s">
        <v>50</v>
      </c>
      <c r="T11" s="2" t="s">
        <v>22</v>
      </c>
      <c r="U11" s="26" t="s">
        <v>46</v>
      </c>
      <c r="V11" s="26" t="s">
        <v>47</v>
      </c>
      <c r="W11" s="26" t="s">
        <v>48</v>
      </c>
      <c r="X11" s="26" t="s">
        <v>49</v>
      </c>
      <c r="Y11" s="26" t="s">
        <v>50</v>
      </c>
    </row>
    <row r="12" spans="1:26">
      <c r="G12" s="2" t="s">
        <v>4</v>
      </c>
      <c r="H12">
        <v>-33439</v>
      </c>
      <c r="L12" s="2" t="s">
        <v>31</v>
      </c>
      <c r="M12" s="26">
        <f>M5</f>
        <v>227</v>
      </c>
      <c r="N12" s="26">
        <f t="shared" ref="N12:Q12" si="0">N5</f>
        <v>173</v>
      </c>
      <c r="O12" s="26">
        <f t="shared" si="0"/>
        <v>49</v>
      </c>
      <c r="P12" s="26">
        <f t="shared" si="0"/>
        <v>26</v>
      </c>
      <c r="Q12" s="26">
        <f t="shared" si="0"/>
        <v>45</v>
      </c>
      <c r="T12" s="2" t="s">
        <v>31</v>
      </c>
      <c r="U12" s="26">
        <f>U5</f>
        <v>-611</v>
      </c>
      <c r="V12" s="26">
        <f t="shared" ref="V12:Y12" si="1">V5</f>
        <v>905</v>
      </c>
      <c r="W12" s="26">
        <f t="shared" si="1"/>
        <v>2977</v>
      </c>
      <c r="X12" s="26">
        <f t="shared" si="1"/>
        <v>1256</v>
      </c>
      <c r="Y12" s="26">
        <f t="shared" si="1"/>
        <v>1597</v>
      </c>
    </row>
    <row r="13" spans="1:26">
      <c r="L13" s="2" t="s">
        <v>45</v>
      </c>
      <c r="M13" s="26">
        <f t="shared" ref="M13:Q13" si="2">M6</f>
        <v>262</v>
      </c>
      <c r="N13" s="26">
        <f t="shared" si="2"/>
        <v>301</v>
      </c>
      <c r="O13" s="26">
        <f t="shared" si="2"/>
        <v>73</v>
      </c>
      <c r="P13" s="26">
        <f t="shared" si="2"/>
        <v>-39</v>
      </c>
      <c r="Q13" s="26">
        <f t="shared" si="2"/>
        <v>2</v>
      </c>
      <c r="T13" s="2" t="s">
        <v>45</v>
      </c>
      <c r="U13" s="26">
        <f t="shared" ref="U13:Y13" si="3">U6</f>
        <v>107</v>
      </c>
      <c r="V13" s="26">
        <f t="shared" si="3"/>
        <v>190</v>
      </c>
      <c r="W13" s="26">
        <f t="shared" si="3"/>
        <v>1947</v>
      </c>
      <c r="X13" s="26">
        <f t="shared" si="3"/>
        <v>1054</v>
      </c>
      <c r="Y13" s="26">
        <f t="shared" si="3"/>
        <v>406</v>
      </c>
    </row>
    <row r="14" spans="1:26">
      <c r="L14" s="2" t="s">
        <v>32</v>
      </c>
      <c r="M14" s="26">
        <f t="shared" ref="M14:Q14" si="4">M7</f>
        <v>-67</v>
      </c>
      <c r="N14" s="26">
        <f t="shared" si="4"/>
        <v>52</v>
      </c>
      <c r="O14" s="26">
        <f t="shared" si="4"/>
        <v>-156</v>
      </c>
      <c r="P14" s="26">
        <f t="shared" si="4"/>
        <v>-201</v>
      </c>
      <c r="Q14" s="26">
        <f t="shared" si="4"/>
        <v>-225</v>
      </c>
      <c r="T14" s="2" t="s">
        <v>32</v>
      </c>
      <c r="U14" s="26">
        <f t="shared" ref="U14:Y14" si="5">U7</f>
        <v>510</v>
      </c>
      <c r="V14" s="26">
        <f t="shared" si="5"/>
        <v>737</v>
      </c>
      <c r="W14" s="26">
        <f t="shared" si="5"/>
        <v>1648</v>
      </c>
      <c r="X14" s="26">
        <f t="shared" si="5"/>
        <v>1368</v>
      </c>
      <c r="Y14" s="26">
        <f t="shared" si="5"/>
        <v>402</v>
      </c>
    </row>
    <row r="15" spans="1:26">
      <c r="L15" s="2" t="s">
        <v>33</v>
      </c>
      <c r="M15" s="26">
        <f t="shared" ref="M15:Q15" si="6">M8</f>
        <v>-16</v>
      </c>
      <c r="N15" s="26">
        <f t="shared" si="6"/>
        <v>178</v>
      </c>
      <c r="O15" s="26">
        <f t="shared" si="6"/>
        <v>-20</v>
      </c>
      <c r="P15" s="26">
        <f t="shared" si="6"/>
        <v>-68</v>
      </c>
      <c r="Q15" s="26">
        <f t="shared" si="6"/>
        <v>-51</v>
      </c>
      <c r="T15" s="2" t="s">
        <v>33</v>
      </c>
      <c r="U15" s="26">
        <f t="shared" ref="U15:Y15" si="7">U8</f>
        <v>1030</v>
      </c>
      <c r="V15" s="26">
        <f t="shared" si="7"/>
        <v>495</v>
      </c>
      <c r="W15" s="26">
        <f t="shared" si="7"/>
        <v>2351</v>
      </c>
      <c r="X15" s="26">
        <f t="shared" si="7"/>
        <v>1017</v>
      </c>
      <c r="Y15" s="26">
        <f t="shared" si="7"/>
        <v>927</v>
      </c>
    </row>
  </sheetData>
  <pageMargins left="0.7" right="0.7" top="0.78740157499999996" bottom="0.78740157499999996" header="0.3" footer="0.3"/>
  <drawing r:id="rId5"/>
  <tableParts count="2">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4D990-3FDE-4B95-9E4B-E9F9DD61CFD5}">
  <dimension ref="A1:G421"/>
  <sheetViews>
    <sheetView workbookViewId="0">
      <selection sqref="A1:E421"/>
    </sheetView>
  </sheetViews>
  <sheetFormatPr baseColWidth="10" defaultRowHeight="15"/>
  <cols>
    <col min="2" max="2" width="18" customWidth="1"/>
    <col min="3" max="3" width="45" customWidth="1"/>
    <col min="4" max="4" width="32.85546875" customWidth="1"/>
    <col min="5" max="5" width="31.5703125" style="5" customWidth="1"/>
  </cols>
  <sheetData>
    <row r="1" spans="1:7">
      <c r="A1" t="s">
        <v>0</v>
      </c>
      <c r="B1" t="s">
        <v>22</v>
      </c>
      <c r="C1" t="s">
        <v>23</v>
      </c>
      <c r="D1" t="s">
        <v>1</v>
      </c>
      <c r="E1" s="5" t="s">
        <v>24</v>
      </c>
    </row>
    <row r="2" spans="1:7">
      <c r="A2" s="11">
        <v>2019</v>
      </c>
      <c r="B2" s="11" t="s">
        <v>2</v>
      </c>
      <c r="C2" s="11" t="s">
        <v>60</v>
      </c>
      <c r="D2" s="12">
        <v>137392</v>
      </c>
      <c r="E2" s="11"/>
      <c r="G2" s="10" t="s">
        <v>25</v>
      </c>
    </row>
    <row r="3" spans="1:7">
      <c r="A3" s="11">
        <v>2020</v>
      </c>
      <c r="B3" s="11" t="s">
        <v>2</v>
      </c>
      <c r="C3" s="11" t="s">
        <v>60</v>
      </c>
      <c r="D3" s="12">
        <v>136952</v>
      </c>
      <c r="E3" s="11"/>
    </row>
    <row r="4" spans="1:7">
      <c r="A4" s="11">
        <v>2021</v>
      </c>
      <c r="B4" s="11" t="s">
        <v>2</v>
      </c>
      <c r="C4" s="11" t="s">
        <v>60</v>
      </c>
      <c r="D4" s="12">
        <v>138016</v>
      </c>
      <c r="E4" s="11"/>
    </row>
    <row r="5" spans="1:7">
      <c r="A5" s="11">
        <v>2022</v>
      </c>
      <c r="B5" s="11" t="s">
        <v>2</v>
      </c>
      <c r="C5" s="11" t="s">
        <v>60</v>
      </c>
      <c r="D5" s="12">
        <v>138263</v>
      </c>
      <c r="E5" s="11"/>
    </row>
    <row r="6" spans="1:7">
      <c r="A6" s="11">
        <v>2023</v>
      </c>
      <c r="B6" s="11" t="s">
        <v>2</v>
      </c>
      <c r="C6" s="11" t="s">
        <v>60</v>
      </c>
      <c r="D6" s="12">
        <v>139536</v>
      </c>
      <c r="E6" s="11"/>
    </row>
    <row r="7" spans="1:7">
      <c r="A7" s="11">
        <v>2024</v>
      </c>
      <c r="B7" s="11" t="s">
        <v>2</v>
      </c>
      <c r="C7" s="11" t="s">
        <v>60</v>
      </c>
      <c r="D7" s="12">
        <v>141185</v>
      </c>
      <c r="E7" s="13"/>
    </row>
    <row r="8" spans="1:7">
      <c r="A8" s="11">
        <v>2019</v>
      </c>
      <c r="B8" s="11" t="s">
        <v>11</v>
      </c>
      <c r="C8" s="11" t="s">
        <v>60</v>
      </c>
      <c r="D8" s="12">
        <v>132881</v>
      </c>
      <c r="E8" s="11"/>
    </row>
    <row r="9" spans="1:7">
      <c r="A9" s="11">
        <v>2020</v>
      </c>
      <c r="B9" s="11" t="s">
        <v>11</v>
      </c>
      <c r="C9" s="11" t="s">
        <v>60</v>
      </c>
      <c r="D9" s="12">
        <v>133169</v>
      </c>
      <c r="E9" s="11"/>
    </row>
    <row r="10" spans="1:7">
      <c r="A10" s="11">
        <v>2021</v>
      </c>
      <c r="B10" s="11" t="s">
        <v>11</v>
      </c>
      <c r="C10" s="11" t="s">
        <v>60</v>
      </c>
      <c r="D10" s="12">
        <v>133634</v>
      </c>
      <c r="E10" s="11"/>
    </row>
    <row r="11" spans="1:7">
      <c r="A11" s="11">
        <v>2022</v>
      </c>
      <c r="B11" s="11" t="s">
        <v>11</v>
      </c>
      <c r="C11" s="11" t="s">
        <v>60</v>
      </c>
      <c r="D11" s="12">
        <v>134201</v>
      </c>
      <c r="E11" s="11"/>
    </row>
    <row r="12" spans="1:7">
      <c r="A12" s="11">
        <v>2023</v>
      </c>
      <c r="B12" s="11" t="s">
        <v>11</v>
      </c>
      <c r="C12" s="11" t="s">
        <v>60</v>
      </c>
      <c r="D12" s="12">
        <v>135220</v>
      </c>
      <c r="E12" s="11"/>
    </row>
    <row r="13" spans="1:7">
      <c r="A13" s="11">
        <v>2024</v>
      </c>
      <c r="B13" s="11" t="s">
        <v>11</v>
      </c>
      <c r="C13" s="11" t="s">
        <v>60</v>
      </c>
      <c r="D13" s="12">
        <v>135668</v>
      </c>
      <c r="E13" s="13"/>
    </row>
    <row r="14" spans="1:7">
      <c r="A14" s="11">
        <v>2019</v>
      </c>
      <c r="B14" s="11" t="s">
        <v>12</v>
      </c>
      <c r="C14" s="11" t="s">
        <v>60</v>
      </c>
      <c r="D14" s="12">
        <v>97303</v>
      </c>
      <c r="E14" s="11"/>
    </row>
    <row r="15" spans="1:7">
      <c r="A15" s="11">
        <v>2020</v>
      </c>
      <c r="B15" s="11" t="s">
        <v>12</v>
      </c>
      <c r="C15" s="11" t="s">
        <v>60</v>
      </c>
      <c r="D15" s="12">
        <v>97730</v>
      </c>
      <c r="E15" s="11"/>
    </row>
    <row r="16" spans="1:7">
      <c r="A16" s="11">
        <v>2021</v>
      </c>
      <c r="B16" s="11" t="s">
        <v>12</v>
      </c>
      <c r="C16" s="11" t="s">
        <v>60</v>
      </c>
      <c r="D16" s="12">
        <v>98503</v>
      </c>
      <c r="E16" s="11"/>
    </row>
    <row r="17" spans="1:5">
      <c r="A17" s="11">
        <v>2022</v>
      </c>
      <c r="B17" s="11" t="s">
        <v>12</v>
      </c>
      <c r="C17" s="11" t="s">
        <v>60</v>
      </c>
      <c r="D17" s="12">
        <v>97792</v>
      </c>
      <c r="E17" s="11"/>
    </row>
    <row r="18" spans="1:5">
      <c r="A18" s="11">
        <v>2023</v>
      </c>
      <c r="B18" s="11" t="s">
        <v>12</v>
      </c>
      <c r="C18" s="11" t="s">
        <v>60</v>
      </c>
      <c r="D18" s="12">
        <v>98967</v>
      </c>
      <c r="E18" s="11"/>
    </row>
    <row r="19" spans="1:5">
      <c r="A19" s="11">
        <v>2024</v>
      </c>
      <c r="B19" s="11" t="s">
        <v>12</v>
      </c>
      <c r="C19" s="11" t="s">
        <v>60</v>
      </c>
      <c r="D19" s="12">
        <v>99364</v>
      </c>
      <c r="E19" s="13"/>
    </row>
    <row r="20" spans="1:5">
      <c r="A20" s="11">
        <v>2019</v>
      </c>
      <c r="B20" s="11" t="s">
        <v>13</v>
      </c>
      <c r="C20" s="11" t="s">
        <v>60</v>
      </c>
      <c r="D20" s="12">
        <v>128227</v>
      </c>
      <c r="E20" s="11"/>
    </row>
    <row r="21" spans="1:5">
      <c r="A21" s="11">
        <v>2020</v>
      </c>
      <c r="B21" s="11" t="s">
        <v>13</v>
      </c>
      <c r="C21" s="11" t="s">
        <v>60</v>
      </c>
      <c r="D21" s="12">
        <v>129128</v>
      </c>
      <c r="E21" s="11"/>
    </row>
    <row r="22" spans="1:5">
      <c r="A22" s="11">
        <v>2021</v>
      </c>
      <c r="B22" s="11" t="s">
        <v>13</v>
      </c>
      <c r="C22" s="11" t="s">
        <v>60</v>
      </c>
      <c r="D22" s="12">
        <v>129772</v>
      </c>
      <c r="E22" s="11"/>
    </row>
    <row r="23" spans="1:5">
      <c r="A23" s="11">
        <v>2022</v>
      </c>
      <c r="B23" s="11" t="s">
        <v>13</v>
      </c>
      <c r="C23" s="11" t="s">
        <v>60</v>
      </c>
      <c r="D23" s="12">
        <v>128537</v>
      </c>
      <c r="E23" s="11"/>
    </row>
    <row r="24" spans="1:5">
      <c r="A24" s="11">
        <v>2023</v>
      </c>
      <c r="B24" s="11" t="s">
        <v>13</v>
      </c>
      <c r="C24" s="11" t="s">
        <v>60</v>
      </c>
      <c r="D24" s="12">
        <v>129497</v>
      </c>
      <c r="E24" s="11"/>
    </row>
    <row r="25" spans="1:5">
      <c r="A25" s="11">
        <v>2024</v>
      </c>
      <c r="B25" s="11" t="s">
        <v>13</v>
      </c>
      <c r="C25" s="11" t="s">
        <v>60</v>
      </c>
      <c r="D25" s="12">
        <v>130781</v>
      </c>
      <c r="E25" s="13"/>
    </row>
    <row r="26" spans="1:5">
      <c r="A26" s="11">
        <v>2019</v>
      </c>
      <c r="B26" s="11" t="s">
        <v>14</v>
      </c>
      <c r="C26" s="11" t="s">
        <v>60</v>
      </c>
      <c r="D26" s="12">
        <f t="shared" ref="D26:D31" si="0">D2+D8+D14+D20</f>
        <v>495803</v>
      </c>
      <c r="E26" s="11"/>
    </row>
    <row r="27" spans="1:5">
      <c r="A27" s="11">
        <v>2020</v>
      </c>
      <c r="B27" s="11" t="s">
        <v>14</v>
      </c>
      <c r="C27" s="11" t="s">
        <v>60</v>
      </c>
      <c r="D27" s="12">
        <f t="shared" si="0"/>
        <v>496979</v>
      </c>
      <c r="E27" s="11"/>
    </row>
    <row r="28" spans="1:5">
      <c r="A28" s="11">
        <v>2021</v>
      </c>
      <c r="B28" s="11" t="s">
        <v>14</v>
      </c>
      <c r="C28" s="11" t="s">
        <v>60</v>
      </c>
      <c r="D28" s="12">
        <f t="shared" si="0"/>
        <v>499925</v>
      </c>
      <c r="E28" s="11"/>
    </row>
    <row r="29" spans="1:5">
      <c r="A29" s="11">
        <v>2022</v>
      </c>
      <c r="B29" s="11" t="s">
        <v>14</v>
      </c>
      <c r="C29" s="11" t="s">
        <v>60</v>
      </c>
      <c r="D29" s="12">
        <f t="shared" si="0"/>
        <v>498793</v>
      </c>
      <c r="E29" s="11"/>
    </row>
    <row r="30" spans="1:5">
      <c r="A30" s="11">
        <v>2023</v>
      </c>
      <c r="B30" s="11" t="s">
        <v>14</v>
      </c>
      <c r="C30" s="11" t="s">
        <v>60</v>
      </c>
      <c r="D30" s="12">
        <f t="shared" si="0"/>
        <v>503220</v>
      </c>
      <c r="E30" s="11"/>
    </row>
    <row r="31" spans="1:5">
      <c r="A31" s="11">
        <v>2024</v>
      </c>
      <c r="B31" s="11" t="s">
        <v>14</v>
      </c>
      <c r="C31" s="11" t="s">
        <v>60</v>
      </c>
      <c r="D31" s="12">
        <f t="shared" si="0"/>
        <v>506998</v>
      </c>
      <c r="E31" s="13"/>
    </row>
    <row r="32" spans="1:5">
      <c r="A32" s="11">
        <v>2019</v>
      </c>
      <c r="B32" s="11" t="s">
        <v>15</v>
      </c>
      <c r="C32" s="11" t="s">
        <v>60</v>
      </c>
      <c r="D32" s="12">
        <v>4710865</v>
      </c>
      <c r="E32" s="11"/>
    </row>
    <row r="33" spans="1:5">
      <c r="A33" s="11">
        <v>2020</v>
      </c>
      <c r="B33" s="11" t="s">
        <v>15</v>
      </c>
      <c r="C33" s="11" t="s">
        <v>60</v>
      </c>
      <c r="D33" s="12">
        <v>4719716</v>
      </c>
      <c r="E33" s="11"/>
    </row>
    <row r="34" spans="1:5">
      <c r="A34" s="11">
        <v>2021</v>
      </c>
      <c r="B34" s="11" t="s">
        <v>15</v>
      </c>
      <c r="C34" s="11" t="s">
        <v>60</v>
      </c>
      <c r="D34" s="12">
        <v>4729243</v>
      </c>
      <c r="E34" s="11"/>
    </row>
    <row r="35" spans="1:5">
      <c r="A35" s="11">
        <v>2022</v>
      </c>
      <c r="B35" s="11" t="s">
        <v>15</v>
      </c>
      <c r="C35" s="11" t="s">
        <v>60</v>
      </c>
      <c r="D35" s="12">
        <v>4705040</v>
      </c>
      <c r="E35" s="11"/>
    </row>
    <row r="36" spans="1:5">
      <c r="A36" s="11">
        <v>2023</v>
      </c>
      <c r="B36" s="11" t="s">
        <v>15</v>
      </c>
      <c r="C36" s="11" t="s">
        <v>60</v>
      </c>
      <c r="D36" s="12">
        <v>4726101</v>
      </c>
      <c r="E36" s="11"/>
    </row>
    <row r="37" spans="1:5">
      <c r="A37" s="11">
        <v>2024</v>
      </c>
      <c r="B37" s="11" t="s">
        <v>15</v>
      </c>
      <c r="C37" s="11" t="s">
        <v>60</v>
      </c>
      <c r="D37" s="12">
        <v>4764548</v>
      </c>
      <c r="E37" s="13"/>
    </row>
    <row r="38" spans="1:5">
      <c r="A38" s="11">
        <v>2019</v>
      </c>
      <c r="B38" s="11" t="s">
        <v>16</v>
      </c>
      <c r="C38" s="11" t="s">
        <v>60</v>
      </c>
      <c r="D38" s="12">
        <v>13124737</v>
      </c>
      <c r="E38" s="11"/>
    </row>
    <row r="39" spans="1:5">
      <c r="A39" s="11">
        <v>2020</v>
      </c>
      <c r="B39" s="11" t="s">
        <v>16</v>
      </c>
      <c r="C39" s="11" t="s">
        <v>60</v>
      </c>
      <c r="D39" s="12">
        <v>13140183</v>
      </c>
      <c r="E39" s="11"/>
    </row>
    <row r="40" spans="1:5">
      <c r="A40" s="11">
        <v>2021</v>
      </c>
      <c r="B40" s="11" t="s">
        <v>16</v>
      </c>
      <c r="C40" s="11" t="s">
        <v>60</v>
      </c>
      <c r="D40" s="12">
        <v>13176989</v>
      </c>
      <c r="E40" s="11"/>
    </row>
    <row r="41" spans="1:5">
      <c r="A41" s="11">
        <v>2022</v>
      </c>
      <c r="B41" s="11" t="s">
        <v>16</v>
      </c>
      <c r="C41" s="11" t="s">
        <v>60</v>
      </c>
      <c r="D41" s="12">
        <v>13105221</v>
      </c>
      <c r="E41" s="11"/>
    </row>
    <row r="42" spans="1:5">
      <c r="A42" s="11">
        <v>2023</v>
      </c>
      <c r="B42" s="11" t="s">
        <v>16</v>
      </c>
      <c r="C42" s="11" t="s">
        <v>60</v>
      </c>
      <c r="D42" s="12">
        <v>13176426</v>
      </c>
      <c r="E42" s="11"/>
    </row>
    <row r="43" spans="1:5">
      <c r="A43" s="11">
        <v>2024</v>
      </c>
      <c r="B43" s="11" t="s">
        <v>16</v>
      </c>
      <c r="C43" s="11" t="s">
        <v>60</v>
      </c>
      <c r="D43" s="12">
        <v>13248928</v>
      </c>
      <c r="E43" s="13"/>
    </row>
    <row r="44" spans="1:5">
      <c r="A44" s="11">
        <v>2019</v>
      </c>
      <c r="B44" s="11" t="s">
        <v>2</v>
      </c>
      <c r="C44" s="11" t="s">
        <v>61</v>
      </c>
      <c r="D44" s="12">
        <v>4580</v>
      </c>
      <c r="E44" s="13">
        <v>3.3335274251775938E-2</v>
      </c>
    </row>
    <row r="45" spans="1:5">
      <c r="A45" s="11">
        <v>2020</v>
      </c>
      <c r="B45" s="11" t="s">
        <v>2</v>
      </c>
      <c r="C45" s="11" t="s">
        <v>61</v>
      </c>
      <c r="D45" s="12">
        <v>4599</v>
      </c>
      <c r="E45" s="13">
        <v>3.3581108709620888E-2</v>
      </c>
    </row>
    <row r="46" spans="1:5">
      <c r="A46" s="11">
        <v>2021</v>
      </c>
      <c r="B46" s="11" t="s">
        <v>2</v>
      </c>
      <c r="C46" s="11" t="s">
        <v>61</v>
      </c>
      <c r="D46" s="12">
        <v>4648</v>
      </c>
      <c r="E46" s="13">
        <v>3.3677254811036401E-2</v>
      </c>
    </row>
    <row r="47" spans="1:5">
      <c r="A47" s="11">
        <v>2022</v>
      </c>
      <c r="B47" s="11" t="s">
        <v>2</v>
      </c>
      <c r="C47" s="11" t="s">
        <v>61</v>
      </c>
      <c r="D47" s="12">
        <v>4493</v>
      </c>
      <c r="E47" s="13">
        <v>3.24960401553561E-2</v>
      </c>
    </row>
    <row r="48" spans="1:5">
      <c r="A48" s="11">
        <v>2023</v>
      </c>
      <c r="B48" s="11" t="s">
        <v>2</v>
      </c>
      <c r="C48" s="11" t="s">
        <v>61</v>
      </c>
      <c r="D48" s="12">
        <v>4394</v>
      </c>
      <c r="E48" s="13">
        <v>3.1490081412682031E-2</v>
      </c>
    </row>
    <row r="49" spans="1:5">
      <c r="A49" s="11">
        <v>2024</v>
      </c>
      <c r="B49" s="11" t="s">
        <v>2</v>
      </c>
      <c r="C49" s="11" t="s">
        <v>61</v>
      </c>
      <c r="D49" s="12">
        <v>4280</v>
      </c>
      <c r="E49" s="13">
        <v>3.0314835145376633E-2</v>
      </c>
    </row>
    <row r="50" spans="1:5">
      <c r="A50" s="11">
        <v>2019</v>
      </c>
      <c r="B50" s="11" t="s">
        <v>11</v>
      </c>
      <c r="C50" s="11" t="s">
        <v>61</v>
      </c>
      <c r="D50" s="12">
        <v>4522</v>
      </c>
      <c r="E50" s="13">
        <v>3.4030448295843653E-2</v>
      </c>
    </row>
    <row r="51" spans="1:5">
      <c r="A51" s="11">
        <v>2020</v>
      </c>
      <c r="B51" s="11" t="s">
        <v>11</v>
      </c>
      <c r="C51" s="11" t="s">
        <v>61</v>
      </c>
      <c r="D51" s="12">
        <v>4578</v>
      </c>
      <c r="E51" s="13">
        <v>3.437737010865892E-2</v>
      </c>
    </row>
    <row r="52" spans="1:5">
      <c r="A52" s="11">
        <v>2021</v>
      </c>
      <c r="B52" s="11" t="s">
        <v>11</v>
      </c>
      <c r="C52" s="11" t="s">
        <v>61</v>
      </c>
      <c r="D52" s="12">
        <v>4608</v>
      </c>
      <c r="E52" s="13">
        <v>3.4482242543065388E-2</v>
      </c>
    </row>
    <row r="53" spans="1:5">
      <c r="A53" s="11">
        <v>2022</v>
      </c>
      <c r="B53" s="11" t="s">
        <v>11</v>
      </c>
      <c r="C53" s="11" t="s">
        <v>61</v>
      </c>
      <c r="D53" s="12">
        <v>4456</v>
      </c>
      <c r="E53" s="13">
        <v>3.3203925455100931E-2</v>
      </c>
    </row>
    <row r="54" spans="1:5">
      <c r="A54" s="11">
        <v>2023</v>
      </c>
      <c r="B54" s="11" t="s">
        <v>11</v>
      </c>
      <c r="C54" s="11" t="s">
        <v>61</v>
      </c>
      <c r="D54" s="12">
        <v>4177</v>
      </c>
      <c r="E54" s="13">
        <v>3.0890400828279839E-2</v>
      </c>
    </row>
    <row r="55" spans="1:5">
      <c r="A55" s="11">
        <v>2024</v>
      </c>
      <c r="B55" s="11" t="s">
        <v>11</v>
      </c>
      <c r="C55" s="11" t="s">
        <v>61</v>
      </c>
      <c r="D55" s="12">
        <v>3853</v>
      </c>
      <c r="E55" s="13">
        <v>2.8400212282925965E-2</v>
      </c>
    </row>
    <row r="56" spans="1:5">
      <c r="A56" s="11">
        <v>2019</v>
      </c>
      <c r="B56" s="11" t="s">
        <v>12</v>
      </c>
      <c r="C56" s="11" t="s">
        <v>61</v>
      </c>
      <c r="D56" s="12">
        <v>2957</v>
      </c>
      <c r="E56" s="13">
        <v>3.0389607720214176E-2</v>
      </c>
    </row>
    <row r="57" spans="1:5">
      <c r="A57" s="11">
        <v>2020</v>
      </c>
      <c r="B57" s="11" t="s">
        <v>12</v>
      </c>
      <c r="C57" s="11" t="s">
        <v>61</v>
      </c>
      <c r="D57" s="12">
        <v>2984</v>
      </c>
      <c r="E57" s="13">
        <v>3.0533101401821344E-2</v>
      </c>
    </row>
    <row r="58" spans="1:5">
      <c r="A58" s="11">
        <v>2021</v>
      </c>
      <c r="B58" s="11" t="s">
        <v>12</v>
      </c>
      <c r="C58" s="11" t="s">
        <v>61</v>
      </c>
      <c r="D58" s="12">
        <v>3101</v>
      </c>
      <c r="E58" s="13">
        <v>3.1481274681989378E-2</v>
      </c>
    </row>
    <row r="59" spans="1:5">
      <c r="A59" s="11">
        <v>2022</v>
      </c>
      <c r="B59" s="11" t="s">
        <v>12</v>
      </c>
      <c r="C59" s="11" t="s">
        <v>61</v>
      </c>
      <c r="D59" s="12">
        <v>3105</v>
      </c>
      <c r="E59" s="13">
        <v>3.175106348167539E-2</v>
      </c>
    </row>
    <row r="60" spans="1:5">
      <c r="A60" s="11">
        <v>2023</v>
      </c>
      <c r="B60" s="11" t="s">
        <v>12</v>
      </c>
      <c r="C60" s="11" t="s">
        <v>61</v>
      </c>
      <c r="D60" s="12">
        <v>3062</v>
      </c>
      <c r="E60" s="13">
        <v>3.0939606131336707E-2</v>
      </c>
    </row>
    <row r="61" spans="1:5">
      <c r="A61" s="11">
        <v>2024</v>
      </c>
      <c r="B61" s="11" t="s">
        <v>12</v>
      </c>
      <c r="C61" s="11" t="s">
        <v>61</v>
      </c>
      <c r="D61" s="12">
        <v>2851</v>
      </c>
      <c r="E61" s="13">
        <v>2.8692484199508875E-2</v>
      </c>
    </row>
    <row r="62" spans="1:5">
      <c r="A62" s="11">
        <v>2019</v>
      </c>
      <c r="B62" s="11" t="s">
        <v>13</v>
      </c>
      <c r="C62" s="11" t="s">
        <v>61</v>
      </c>
      <c r="D62" s="12">
        <v>4580</v>
      </c>
      <c r="E62" s="13">
        <v>3.3335274251775938E-2</v>
      </c>
    </row>
    <row r="63" spans="1:5">
      <c r="A63" s="11">
        <v>2020</v>
      </c>
      <c r="B63" s="11" t="s">
        <v>13</v>
      </c>
      <c r="C63" s="11" t="s">
        <v>61</v>
      </c>
      <c r="D63" s="12">
        <v>4599</v>
      </c>
      <c r="E63" s="13">
        <v>3.3581108709620888E-2</v>
      </c>
    </row>
    <row r="64" spans="1:5">
      <c r="A64" s="11">
        <v>2021</v>
      </c>
      <c r="B64" s="11" t="s">
        <v>13</v>
      </c>
      <c r="C64" s="11" t="s">
        <v>61</v>
      </c>
      <c r="D64" s="12">
        <v>4648</v>
      </c>
      <c r="E64" s="13">
        <v>3.3677254811036401E-2</v>
      </c>
    </row>
    <row r="65" spans="1:5">
      <c r="A65" s="11">
        <v>2022</v>
      </c>
      <c r="B65" s="11" t="s">
        <v>13</v>
      </c>
      <c r="C65" s="11" t="s">
        <v>61</v>
      </c>
      <c r="D65" s="12">
        <v>4493</v>
      </c>
      <c r="E65" s="13">
        <v>3.24960401553561E-2</v>
      </c>
    </row>
    <row r="66" spans="1:5">
      <c r="A66" s="11">
        <v>2023</v>
      </c>
      <c r="B66" s="11" t="s">
        <v>13</v>
      </c>
      <c r="C66" s="11" t="s">
        <v>61</v>
      </c>
      <c r="D66" s="12">
        <v>4394</v>
      </c>
      <c r="E66" s="13">
        <v>3.1490081412682031E-2</v>
      </c>
    </row>
    <row r="67" spans="1:5">
      <c r="A67" s="11">
        <v>2024</v>
      </c>
      <c r="B67" s="11" t="s">
        <v>13</v>
      </c>
      <c r="C67" s="11" t="s">
        <v>61</v>
      </c>
      <c r="D67" s="12">
        <v>4280</v>
      </c>
      <c r="E67" s="13">
        <v>3.0314835145376633E-2</v>
      </c>
    </row>
    <row r="68" spans="1:5">
      <c r="A68" s="11">
        <v>2019</v>
      </c>
      <c r="B68" s="11" t="s">
        <v>14</v>
      </c>
      <c r="C68" s="11" t="s">
        <v>61</v>
      </c>
      <c r="D68" s="12">
        <v>16639</v>
      </c>
      <c r="E68" s="13">
        <v>3.295060281047512E-2</v>
      </c>
    </row>
    <row r="69" spans="1:5">
      <c r="A69" s="11">
        <v>2020</v>
      </c>
      <c r="B69" s="11" t="s">
        <v>14</v>
      </c>
      <c r="C69" s="11" t="s">
        <v>61</v>
      </c>
      <c r="D69" s="12">
        <v>16760</v>
      </c>
      <c r="E69" s="13">
        <v>3.3201070516617373E-2</v>
      </c>
    </row>
    <row r="70" spans="1:5">
      <c r="A70" s="11">
        <v>2021</v>
      </c>
      <c r="B70" s="11" t="s">
        <v>14</v>
      </c>
      <c r="C70" s="11" t="s">
        <v>61</v>
      </c>
      <c r="D70" s="12">
        <v>17005</v>
      </c>
      <c r="E70" s="13">
        <v>3.3463276980689495E-2</v>
      </c>
    </row>
    <row r="71" spans="1:5">
      <c r="A71" s="11">
        <v>2022</v>
      </c>
      <c r="B71" s="11" t="s">
        <v>14</v>
      </c>
      <c r="C71" s="11" t="s">
        <v>61</v>
      </c>
      <c r="D71" s="12">
        <v>16547</v>
      </c>
      <c r="E71" s="13">
        <v>3.2539590457780342E-2</v>
      </c>
    </row>
    <row r="72" spans="1:5">
      <c r="A72" s="11">
        <v>2023</v>
      </c>
      <c r="B72" s="11" t="s">
        <v>14</v>
      </c>
      <c r="C72" s="11" t="s">
        <v>61</v>
      </c>
      <c r="D72" s="12">
        <v>16027</v>
      </c>
      <c r="E72" s="13">
        <v>3.1225950251237679E-2</v>
      </c>
    </row>
    <row r="73" spans="1:5">
      <c r="A73" s="11">
        <v>2024</v>
      </c>
      <c r="B73" s="11" t="s">
        <v>14</v>
      </c>
      <c r="C73" s="11" t="s">
        <v>61</v>
      </c>
      <c r="D73" s="12">
        <v>15264</v>
      </c>
      <c r="E73" s="13">
        <v>2.9501238881952524E-2</v>
      </c>
    </row>
    <row r="74" spans="1:5">
      <c r="A74" s="11">
        <v>2019</v>
      </c>
      <c r="B74" s="11" t="s">
        <v>15</v>
      </c>
      <c r="C74" s="11" t="s">
        <v>61</v>
      </c>
      <c r="D74" s="12">
        <v>145557</v>
      </c>
      <c r="E74" s="13">
        <v>3.089814715556485E-2</v>
      </c>
    </row>
    <row r="75" spans="1:5">
      <c r="A75" s="11">
        <v>2020</v>
      </c>
      <c r="B75" s="11" t="s">
        <v>15</v>
      </c>
      <c r="C75" s="11" t="s">
        <v>61</v>
      </c>
      <c r="D75" s="12">
        <v>145028</v>
      </c>
      <c r="E75" s="13">
        <v>3.0728120081801532E-2</v>
      </c>
    </row>
    <row r="76" spans="1:5">
      <c r="A76" s="11">
        <v>2021</v>
      </c>
      <c r="B76" s="11" t="s">
        <v>15</v>
      </c>
      <c r="C76" s="11" t="s">
        <v>61</v>
      </c>
      <c r="D76" s="12">
        <v>146364</v>
      </c>
      <c r="E76" s="13">
        <v>3.0948716316755134E-2</v>
      </c>
    </row>
    <row r="77" spans="1:5">
      <c r="A77" s="11">
        <v>2022</v>
      </c>
      <c r="B77" s="11" t="s">
        <v>15</v>
      </c>
      <c r="C77" s="11" t="s">
        <v>61</v>
      </c>
      <c r="D77" s="12">
        <v>141781</v>
      </c>
      <c r="E77" s="13">
        <v>3.0133856460306394E-2</v>
      </c>
    </row>
    <row r="78" spans="1:5">
      <c r="A78" s="11">
        <v>2023</v>
      </c>
      <c r="B78" s="11" t="s">
        <v>15</v>
      </c>
      <c r="C78" s="11" t="s">
        <v>61</v>
      </c>
      <c r="D78" s="12">
        <v>138740</v>
      </c>
      <c r="E78" s="13">
        <v>2.9356122520445501E-2</v>
      </c>
    </row>
    <row r="79" spans="1:5">
      <c r="A79" s="11">
        <v>2024</v>
      </c>
      <c r="B79" s="11" t="s">
        <v>15</v>
      </c>
      <c r="C79" s="11" t="s">
        <v>61</v>
      </c>
      <c r="D79" s="12">
        <v>132858</v>
      </c>
      <c r="E79" s="13">
        <v>2.7884701759747201E-2</v>
      </c>
    </row>
    <row r="80" spans="1:5">
      <c r="A80" s="11">
        <v>2019</v>
      </c>
      <c r="B80" s="11" t="s">
        <v>16</v>
      </c>
      <c r="C80" s="11" t="s">
        <v>61</v>
      </c>
      <c r="D80" s="12">
        <v>386391</v>
      </c>
      <c r="E80" s="13">
        <v>2.9439904205318553E-2</v>
      </c>
    </row>
    <row r="81" spans="1:5">
      <c r="A81" s="11">
        <v>2020</v>
      </c>
      <c r="B81" s="11" t="s">
        <v>16</v>
      </c>
      <c r="C81" s="11" t="s">
        <v>61</v>
      </c>
      <c r="D81" s="12">
        <v>387163</v>
      </c>
      <c r="E81" s="13">
        <v>2.9464049321078708E-2</v>
      </c>
    </row>
    <row r="82" spans="1:5">
      <c r="A82" s="11">
        <v>2021</v>
      </c>
      <c r="B82" s="11" t="s">
        <v>16</v>
      </c>
      <c r="C82" s="11" t="s">
        <v>61</v>
      </c>
      <c r="D82" s="12">
        <v>393522</v>
      </c>
      <c r="E82" s="13">
        <v>2.9864333953682438E-2</v>
      </c>
    </row>
    <row r="83" spans="1:5">
      <c r="A83" s="11">
        <v>2022</v>
      </c>
      <c r="B83" s="11" t="s">
        <v>16</v>
      </c>
      <c r="C83" s="11" t="s">
        <v>61</v>
      </c>
      <c r="D83" s="12">
        <v>382701</v>
      </c>
      <c r="E83" s="13">
        <v>2.9202178276886745E-2</v>
      </c>
    </row>
    <row r="84" spans="1:5">
      <c r="A84" s="11">
        <v>2023</v>
      </c>
      <c r="B84" s="11" t="s">
        <v>16</v>
      </c>
      <c r="C84" s="11" t="s">
        <v>61</v>
      </c>
      <c r="D84" s="12">
        <v>373994</v>
      </c>
      <c r="E84" s="13">
        <v>2.83835692622567E-2</v>
      </c>
    </row>
    <row r="85" spans="1:5">
      <c r="A85" s="11">
        <v>2024</v>
      </c>
      <c r="B85" s="11" t="s">
        <v>16</v>
      </c>
      <c r="C85" s="11" t="s">
        <v>61</v>
      </c>
      <c r="D85" s="12">
        <v>357631</v>
      </c>
      <c r="E85" s="13">
        <v>2.6993202770820401E-2</v>
      </c>
    </row>
    <row r="86" spans="1:5">
      <c r="A86" s="11">
        <v>2019</v>
      </c>
      <c r="B86" s="11" t="s">
        <v>2</v>
      </c>
      <c r="C86" s="11" t="s">
        <v>62</v>
      </c>
      <c r="D86" s="12">
        <v>4138</v>
      </c>
      <c r="E86" s="13">
        <v>3.0118201933154769E-2</v>
      </c>
    </row>
    <row r="87" spans="1:5">
      <c r="A87" s="11">
        <v>2020</v>
      </c>
      <c r="B87" s="11" t="s">
        <v>2</v>
      </c>
      <c r="C87" s="11" t="s">
        <v>62</v>
      </c>
      <c r="D87" s="12">
        <v>4217</v>
      </c>
      <c r="E87" s="13">
        <v>3.0791810269291432E-2</v>
      </c>
    </row>
    <row r="88" spans="1:5">
      <c r="A88" s="11">
        <v>2021</v>
      </c>
      <c r="B88" s="11" t="s">
        <v>2</v>
      </c>
      <c r="C88" s="11" t="s">
        <v>62</v>
      </c>
      <c r="D88" s="12">
        <v>4394</v>
      </c>
      <c r="E88" s="13">
        <v>3.1836888476698355E-2</v>
      </c>
    </row>
    <row r="89" spans="1:5">
      <c r="A89" s="11">
        <v>2022</v>
      </c>
      <c r="B89" s="11" t="s">
        <v>2</v>
      </c>
      <c r="C89" s="11" t="s">
        <v>62</v>
      </c>
      <c r="D89" s="12">
        <v>4370</v>
      </c>
      <c r="E89" s="13">
        <v>3.1606431221657273E-2</v>
      </c>
    </row>
    <row r="90" spans="1:5">
      <c r="A90" s="11">
        <v>2023</v>
      </c>
      <c r="B90" s="11" t="s">
        <v>2</v>
      </c>
      <c r="C90" s="11" t="s">
        <v>62</v>
      </c>
      <c r="D90" s="12">
        <v>4430</v>
      </c>
      <c r="E90" s="13">
        <v>3.1748079348698541E-2</v>
      </c>
    </row>
    <row r="91" spans="1:5">
      <c r="A91" s="11">
        <v>2024</v>
      </c>
      <c r="B91" s="11" t="s">
        <v>2</v>
      </c>
      <c r="C91" s="11" t="s">
        <v>62</v>
      </c>
      <c r="D91" s="12">
        <v>4528</v>
      </c>
      <c r="E91" s="13">
        <v>3.2071395686510608E-2</v>
      </c>
    </row>
    <row r="92" spans="1:5">
      <c r="A92" s="11">
        <v>2019</v>
      </c>
      <c r="B92" s="11" t="s">
        <v>11</v>
      </c>
      <c r="C92" s="11" t="s">
        <v>62</v>
      </c>
      <c r="D92" s="12">
        <v>4370</v>
      </c>
      <c r="E92" s="13">
        <v>3.2886567680857307E-2</v>
      </c>
    </row>
    <row r="93" spans="1:5">
      <c r="A93" s="11">
        <v>2020</v>
      </c>
      <c r="B93" s="11" t="s">
        <v>11</v>
      </c>
      <c r="C93" s="11" t="s">
        <v>62</v>
      </c>
      <c r="D93" s="12">
        <v>4537</v>
      </c>
      <c r="E93" s="13">
        <v>3.40694906472227E-2</v>
      </c>
    </row>
    <row r="94" spans="1:5">
      <c r="A94" s="11">
        <v>2021</v>
      </c>
      <c r="B94" s="11" t="s">
        <v>11</v>
      </c>
      <c r="C94" s="11" t="s">
        <v>62</v>
      </c>
      <c r="D94" s="12">
        <v>4639</v>
      </c>
      <c r="E94" s="13">
        <v>3.4714219435173686E-2</v>
      </c>
    </row>
    <row r="95" spans="1:5">
      <c r="A95" s="11">
        <v>2022</v>
      </c>
      <c r="B95" s="11" t="s">
        <v>11</v>
      </c>
      <c r="C95" s="11" t="s">
        <v>62</v>
      </c>
      <c r="D95" s="12">
        <v>4735</v>
      </c>
      <c r="E95" s="13">
        <v>3.5282896550696344E-2</v>
      </c>
    </row>
    <row r="96" spans="1:5">
      <c r="A96" s="11">
        <v>2023</v>
      </c>
      <c r="B96" s="11" t="s">
        <v>11</v>
      </c>
      <c r="C96" s="11" t="s">
        <v>62</v>
      </c>
      <c r="D96" s="12">
        <v>4832</v>
      </c>
      <c r="E96" s="13">
        <v>3.5734358822659372E-2</v>
      </c>
    </row>
    <row r="97" spans="1:5">
      <c r="A97" s="11">
        <v>2024</v>
      </c>
      <c r="B97" s="11" t="s">
        <v>11</v>
      </c>
      <c r="C97" s="11" t="s">
        <v>62</v>
      </c>
      <c r="D97" s="12">
        <v>4839</v>
      </c>
      <c r="E97" s="13">
        <v>3.5667954123300996E-2</v>
      </c>
    </row>
    <row r="98" spans="1:5">
      <c r="A98" s="11">
        <v>2019</v>
      </c>
      <c r="B98" s="11" t="s">
        <v>12</v>
      </c>
      <c r="C98" s="11" t="s">
        <v>62</v>
      </c>
      <c r="D98" s="12">
        <v>2968</v>
      </c>
      <c r="E98" s="13">
        <v>3.0502656649846357E-2</v>
      </c>
    </row>
    <row r="99" spans="1:5">
      <c r="A99" s="11">
        <v>2020</v>
      </c>
      <c r="B99" s="11" t="s">
        <v>12</v>
      </c>
      <c r="C99" s="11" t="s">
        <v>62</v>
      </c>
      <c r="D99" s="12">
        <v>3072</v>
      </c>
      <c r="E99" s="13">
        <v>3.1433541389542616E-2</v>
      </c>
    </row>
    <row r="100" spans="1:5">
      <c r="A100" s="11">
        <v>2021</v>
      </c>
      <c r="B100" s="11" t="s">
        <v>12</v>
      </c>
      <c r="C100" s="11" t="s">
        <v>62</v>
      </c>
      <c r="D100" s="12">
        <v>3154</v>
      </c>
      <c r="E100" s="13">
        <v>3.2019329360527093E-2</v>
      </c>
    </row>
    <row r="101" spans="1:5">
      <c r="A101" s="11">
        <v>2022</v>
      </c>
      <c r="B101" s="11" t="s">
        <v>12</v>
      </c>
      <c r="C101" s="11" t="s">
        <v>62</v>
      </c>
      <c r="D101" s="12">
        <v>3061</v>
      </c>
      <c r="E101" s="13">
        <v>3.1301128926701574E-2</v>
      </c>
    </row>
    <row r="102" spans="1:5">
      <c r="A102" s="11">
        <v>2023</v>
      </c>
      <c r="B102" s="11" t="s">
        <v>12</v>
      </c>
      <c r="C102" s="11" t="s">
        <v>62</v>
      </c>
      <c r="D102" s="12">
        <v>3093</v>
      </c>
      <c r="E102" s="13">
        <v>3.1252841856376369E-2</v>
      </c>
    </row>
    <row r="103" spans="1:5">
      <c r="A103" s="11">
        <v>2024</v>
      </c>
      <c r="B103" s="11" t="s">
        <v>12</v>
      </c>
      <c r="C103" s="11" t="s">
        <v>62</v>
      </c>
      <c r="D103" s="12">
        <v>3183</v>
      </c>
      <c r="E103" s="13">
        <v>3.2033734551749127E-2</v>
      </c>
    </row>
    <row r="104" spans="1:5">
      <c r="A104" s="11">
        <v>2019</v>
      </c>
      <c r="B104" s="11" t="s">
        <v>13</v>
      </c>
      <c r="C104" s="11" t="s">
        <v>62</v>
      </c>
      <c r="D104" s="12">
        <v>4138</v>
      </c>
      <c r="E104" s="13">
        <v>3.0118201933154769E-2</v>
      </c>
    </row>
    <row r="105" spans="1:5">
      <c r="A105" s="11">
        <v>2020</v>
      </c>
      <c r="B105" s="11" t="s">
        <v>13</v>
      </c>
      <c r="C105" s="11" t="s">
        <v>62</v>
      </c>
      <c r="D105" s="12">
        <v>4217</v>
      </c>
      <c r="E105" s="13">
        <v>3.0791810269291432E-2</v>
      </c>
    </row>
    <row r="106" spans="1:5">
      <c r="A106" s="11">
        <v>2021</v>
      </c>
      <c r="B106" s="11" t="s">
        <v>13</v>
      </c>
      <c r="C106" s="11" t="s">
        <v>62</v>
      </c>
      <c r="D106" s="12">
        <v>4394</v>
      </c>
      <c r="E106" s="13">
        <v>3.1836888476698355E-2</v>
      </c>
    </row>
    <row r="107" spans="1:5">
      <c r="A107" s="11">
        <v>2022</v>
      </c>
      <c r="B107" s="11" t="s">
        <v>13</v>
      </c>
      <c r="C107" s="11" t="s">
        <v>62</v>
      </c>
      <c r="D107" s="12">
        <v>4370</v>
      </c>
      <c r="E107" s="13">
        <v>3.1606431221657273E-2</v>
      </c>
    </row>
    <row r="108" spans="1:5">
      <c r="A108" s="11">
        <v>2023</v>
      </c>
      <c r="B108" s="11" t="s">
        <v>13</v>
      </c>
      <c r="C108" s="11" t="s">
        <v>62</v>
      </c>
      <c r="D108" s="12">
        <v>4430</v>
      </c>
      <c r="E108" s="13">
        <v>3.1748079348698541E-2</v>
      </c>
    </row>
    <row r="109" spans="1:5">
      <c r="A109" s="11">
        <v>2024</v>
      </c>
      <c r="B109" s="11" t="s">
        <v>13</v>
      </c>
      <c r="C109" s="11" t="s">
        <v>62</v>
      </c>
      <c r="D109" s="12">
        <v>4528</v>
      </c>
      <c r="E109" s="13">
        <v>3.2071395686510608E-2</v>
      </c>
    </row>
    <row r="110" spans="1:5">
      <c r="A110" s="11">
        <v>2019</v>
      </c>
      <c r="B110" s="11" t="s">
        <v>14</v>
      </c>
      <c r="C110" s="11" t="s">
        <v>62</v>
      </c>
      <c r="D110" s="12">
        <v>15614</v>
      </c>
      <c r="E110" s="13">
        <v>3.092077121718604E-2</v>
      </c>
    </row>
    <row r="111" spans="1:5">
      <c r="A111" s="11">
        <v>2020</v>
      </c>
      <c r="B111" s="11" t="s">
        <v>14</v>
      </c>
      <c r="C111" s="11" t="s">
        <v>62</v>
      </c>
      <c r="D111" s="12">
        <v>16043</v>
      </c>
      <c r="E111" s="13">
        <v>3.1780714456926762E-2</v>
      </c>
    </row>
    <row r="112" spans="1:5">
      <c r="A112" s="11">
        <v>2021</v>
      </c>
      <c r="B112" s="11" t="s">
        <v>14</v>
      </c>
      <c r="C112" s="11" t="s">
        <v>62</v>
      </c>
      <c r="D112" s="12">
        <v>16581</v>
      </c>
      <c r="E112" s="13">
        <v>3.2628908886610554E-2</v>
      </c>
    </row>
    <row r="113" spans="1:5">
      <c r="A113" s="11">
        <v>2022</v>
      </c>
      <c r="B113" s="11" t="s">
        <v>14</v>
      </c>
      <c r="C113" s="11" t="s">
        <v>62</v>
      </c>
      <c r="D113" s="12">
        <v>16536</v>
      </c>
      <c r="E113" s="13">
        <v>3.2517959014314118E-2</v>
      </c>
    </row>
    <row r="114" spans="1:5">
      <c r="A114" s="11">
        <v>2023</v>
      </c>
      <c r="B114" s="11" t="s">
        <v>14</v>
      </c>
      <c r="C114" s="11" t="s">
        <v>62</v>
      </c>
      <c r="D114" s="12">
        <v>16785</v>
      </c>
      <c r="E114" s="13">
        <v>3.270278748156389E-2</v>
      </c>
    </row>
    <row r="115" spans="1:5">
      <c r="A115" s="11">
        <v>2024</v>
      </c>
      <c r="B115" s="11" t="s">
        <v>14</v>
      </c>
      <c r="C115" s="11" t="s">
        <v>62</v>
      </c>
      <c r="D115" s="12">
        <v>17078</v>
      </c>
      <c r="E115" s="13">
        <v>3.300721682560176E-2</v>
      </c>
    </row>
    <row r="116" spans="1:5">
      <c r="A116" s="11">
        <v>2019</v>
      </c>
      <c r="B116" s="11" t="s">
        <v>15</v>
      </c>
      <c r="C116" s="11" t="s">
        <v>62</v>
      </c>
      <c r="D116" s="12">
        <v>139881</v>
      </c>
      <c r="E116" s="13">
        <v>2.9693272891496571E-2</v>
      </c>
    </row>
    <row r="117" spans="1:5">
      <c r="A117" s="11">
        <v>2020</v>
      </c>
      <c r="B117" s="11" t="s">
        <v>15</v>
      </c>
      <c r="C117" s="11" t="s">
        <v>62</v>
      </c>
      <c r="D117" s="12">
        <v>142031</v>
      </c>
      <c r="E117" s="13">
        <v>3.0093124247306407E-2</v>
      </c>
    </row>
    <row r="118" spans="1:5">
      <c r="A118" s="11">
        <v>2021</v>
      </c>
      <c r="B118" s="11" t="s">
        <v>15</v>
      </c>
      <c r="C118" s="11" t="s">
        <v>62</v>
      </c>
      <c r="D118" s="12">
        <v>143379</v>
      </c>
      <c r="E118" s="13">
        <v>3.0317537077286998E-2</v>
      </c>
    </row>
    <row r="119" spans="1:5">
      <c r="A119" s="11">
        <v>2022</v>
      </c>
      <c r="B119" s="11" t="s">
        <v>15</v>
      </c>
      <c r="C119" s="11" t="s">
        <v>62</v>
      </c>
      <c r="D119" s="12">
        <v>140221</v>
      </c>
      <c r="E119" s="13">
        <v>2.9802297111182902E-2</v>
      </c>
    </row>
    <row r="120" spans="1:5">
      <c r="A120" s="11">
        <v>2023</v>
      </c>
      <c r="B120" s="11" t="s">
        <v>15</v>
      </c>
      <c r="C120" s="11" t="s">
        <v>62</v>
      </c>
      <c r="D120" s="12">
        <v>140025</v>
      </c>
      <c r="E120" s="13">
        <v>2.96280168367117E-2</v>
      </c>
    </row>
    <row r="121" spans="1:5">
      <c r="A121" s="11">
        <v>2024</v>
      </c>
      <c r="B121" s="11" t="s">
        <v>15</v>
      </c>
      <c r="C121" s="11" t="s">
        <v>62</v>
      </c>
      <c r="D121" s="12">
        <v>142064</v>
      </c>
      <c r="E121" s="13">
        <v>2.981688924112004E-2</v>
      </c>
    </row>
    <row r="122" spans="1:5">
      <c r="A122" s="11">
        <v>2019</v>
      </c>
      <c r="B122" s="11" t="s">
        <v>16</v>
      </c>
      <c r="C122" s="11" t="s">
        <v>62</v>
      </c>
      <c r="D122" s="12">
        <v>374117</v>
      </c>
      <c r="E122" s="13">
        <v>2.8504723561317839E-2</v>
      </c>
    </row>
    <row r="123" spans="1:5">
      <c r="A123" s="11">
        <v>2020</v>
      </c>
      <c r="B123" s="11" t="s">
        <v>16</v>
      </c>
      <c r="C123" s="11" t="s">
        <v>62</v>
      </c>
      <c r="D123" s="12">
        <v>383003</v>
      </c>
      <c r="E123" s="13">
        <v>2.9147463166989379E-2</v>
      </c>
    </row>
    <row r="124" spans="1:5">
      <c r="A124" s="11">
        <v>2021</v>
      </c>
      <c r="B124" s="11" t="s">
        <v>16</v>
      </c>
      <c r="C124" s="11" t="s">
        <v>62</v>
      </c>
      <c r="D124" s="12">
        <v>388836</v>
      </c>
      <c r="E124" s="13">
        <v>2.9508714016532912E-2</v>
      </c>
    </row>
    <row r="125" spans="1:5">
      <c r="A125" s="11">
        <v>2022</v>
      </c>
      <c r="B125" s="11" t="s">
        <v>16</v>
      </c>
      <c r="C125" s="11" t="s">
        <v>62</v>
      </c>
      <c r="D125" s="12">
        <v>384466</v>
      </c>
      <c r="E125" s="13">
        <v>2.9336857424991154E-2</v>
      </c>
    </row>
    <row r="126" spans="1:5">
      <c r="A126" s="11">
        <v>2023</v>
      </c>
      <c r="B126" s="11" t="s">
        <v>16</v>
      </c>
      <c r="C126" s="11" t="s">
        <v>62</v>
      </c>
      <c r="D126" s="12">
        <v>385851</v>
      </c>
      <c r="E126" s="13">
        <v>2.9283433914477266E-2</v>
      </c>
    </row>
    <row r="127" spans="1:5">
      <c r="A127" s="11">
        <v>2024</v>
      </c>
      <c r="B127" s="11" t="s">
        <v>16</v>
      </c>
      <c r="C127" s="11" t="s">
        <v>62</v>
      </c>
      <c r="D127" s="12">
        <v>392004</v>
      </c>
      <c r="E127" s="13">
        <v>2.9587601351596143E-2</v>
      </c>
    </row>
    <row r="128" spans="1:5">
      <c r="A128" s="11">
        <v>2019</v>
      </c>
      <c r="B128" s="11" t="s">
        <v>2</v>
      </c>
      <c r="C128" s="11" t="s">
        <v>63</v>
      </c>
      <c r="D128" s="12">
        <v>4980</v>
      </c>
      <c r="E128" s="13">
        <v>3.6246651915686504E-2</v>
      </c>
    </row>
    <row r="129" spans="1:5">
      <c r="A129" s="11">
        <v>2020</v>
      </c>
      <c r="B129" s="11" t="s">
        <v>2</v>
      </c>
      <c r="C129" s="11" t="s">
        <v>63</v>
      </c>
      <c r="D129" s="12">
        <v>5109</v>
      </c>
      <c r="E129" s="13">
        <v>3.7305041182312051E-2</v>
      </c>
    </row>
    <row r="130" spans="1:5">
      <c r="A130" s="11">
        <v>2021</v>
      </c>
      <c r="B130" s="11" t="s">
        <v>2</v>
      </c>
      <c r="C130" s="11" t="s">
        <v>63</v>
      </c>
      <c r="D130" s="12">
        <v>5310</v>
      </c>
      <c r="E130" s="13">
        <v>3.8473800139114306E-2</v>
      </c>
    </row>
    <row r="131" spans="1:5">
      <c r="A131" s="11">
        <v>2022</v>
      </c>
      <c r="B131" s="11" t="s">
        <v>2</v>
      </c>
      <c r="C131" s="11" t="s">
        <v>63</v>
      </c>
      <c r="D131" s="12">
        <v>5465</v>
      </c>
      <c r="E131" s="13">
        <v>3.9526120509463851E-2</v>
      </c>
    </row>
    <row r="132" spans="1:5">
      <c r="A132" s="11">
        <v>2023</v>
      </c>
      <c r="B132" s="11" t="s">
        <v>2</v>
      </c>
      <c r="C132" s="11" t="s">
        <v>63</v>
      </c>
      <c r="D132" s="12">
        <v>5558</v>
      </c>
      <c r="E132" s="13">
        <v>3.9832014677215914E-2</v>
      </c>
    </row>
    <row r="133" spans="1:5">
      <c r="A133" s="11">
        <v>2024</v>
      </c>
      <c r="B133" s="11" t="s">
        <v>2</v>
      </c>
      <c r="C133" s="11" t="s">
        <v>63</v>
      </c>
      <c r="D133" s="12">
        <v>5695</v>
      </c>
      <c r="E133" s="13">
        <v>4.0337146297411197E-2</v>
      </c>
    </row>
    <row r="134" spans="1:5">
      <c r="A134" s="11">
        <v>2019</v>
      </c>
      <c r="B134" s="11" t="s">
        <v>11</v>
      </c>
      <c r="C134" s="11" t="s">
        <v>63</v>
      </c>
      <c r="D134" s="12">
        <v>5418</v>
      </c>
      <c r="E134" s="13">
        <v>4.077332349997366E-2</v>
      </c>
    </row>
    <row r="135" spans="1:5">
      <c r="A135" s="11">
        <v>2020</v>
      </c>
      <c r="B135" s="11" t="s">
        <v>11</v>
      </c>
      <c r="C135" s="11" t="s">
        <v>63</v>
      </c>
      <c r="D135" s="12">
        <v>5563</v>
      </c>
      <c r="E135" s="13">
        <v>4.1773986438285185E-2</v>
      </c>
    </row>
    <row r="136" spans="1:5">
      <c r="A136" s="11">
        <v>2021</v>
      </c>
      <c r="B136" s="11" t="s">
        <v>11</v>
      </c>
      <c r="C136" s="11" t="s">
        <v>63</v>
      </c>
      <c r="D136" s="12">
        <v>5722</v>
      </c>
      <c r="E136" s="13">
        <v>4.2818444407860277E-2</v>
      </c>
    </row>
    <row r="137" spans="1:5">
      <c r="A137" s="11">
        <v>2022</v>
      </c>
      <c r="B137" s="11" t="s">
        <v>11</v>
      </c>
      <c r="C137" s="11" t="s">
        <v>63</v>
      </c>
      <c r="D137" s="12">
        <v>5971</v>
      </c>
      <c r="E137" s="13">
        <v>4.4492962049463118E-2</v>
      </c>
    </row>
    <row r="138" spans="1:5">
      <c r="A138" s="11">
        <v>2023</v>
      </c>
      <c r="B138" s="11" t="s">
        <v>11</v>
      </c>
      <c r="C138" s="11" t="s">
        <v>63</v>
      </c>
      <c r="D138" s="12">
        <v>6124</v>
      </c>
      <c r="E138" s="13">
        <v>4.528915840851945E-2</v>
      </c>
    </row>
    <row r="139" spans="1:5">
      <c r="A139" s="11">
        <v>2024</v>
      </c>
      <c r="B139" s="11" t="s">
        <v>11</v>
      </c>
      <c r="C139" s="11" t="s">
        <v>63</v>
      </c>
      <c r="D139" s="12">
        <v>6369</v>
      </c>
      <c r="E139" s="13">
        <v>4.6945484565262256E-2</v>
      </c>
    </row>
    <row r="140" spans="1:5">
      <c r="A140" s="11">
        <v>2019</v>
      </c>
      <c r="B140" s="11" t="s">
        <v>12</v>
      </c>
      <c r="C140" s="11" t="s">
        <v>63</v>
      </c>
      <c r="D140" s="12">
        <v>3822</v>
      </c>
      <c r="E140" s="13">
        <v>3.9279364459471958E-2</v>
      </c>
    </row>
    <row r="141" spans="1:5">
      <c r="A141" s="11">
        <v>2020</v>
      </c>
      <c r="B141" s="11" t="s">
        <v>12</v>
      </c>
      <c r="C141" s="11" t="s">
        <v>63</v>
      </c>
      <c r="D141" s="12">
        <v>3866</v>
      </c>
      <c r="E141" s="13">
        <v>3.9557965824209555E-2</v>
      </c>
    </row>
    <row r="142" spans="1:5">
      <c r="A142" s="11">
        <v>2021</v>
      </c>
      <c r="B142" s="11" t="s">
        <v>12</v>
      </c>
      <c r="C142" s="11" t="s">
        <v>63</v>
      </c>
      <c r="D142" s="12">
        <v>4019</v>
      </c>
      <c r="E142" s="13">
        <v>4.0800787793265181E-2</v>
      </c>
    </row>
    <row r="143" spans="1:5">
      <c r="A143" s="11">
        <v>2022</v>
      </c>
      <c r="B143" s="11" t="s">
        <v>12</v>
      </c>
      <c r="C143" s="11" t="s">
        <v>63</v>
      </c>
      <c r="D143" s="12">
        <v>4069</v>
      </c>
      <c r="E143" s="13">
        <v>4.1608720549738222E-2</v>
      </c>
    </row>
    <row r="144" spans="1:5">
      <c r="A144" s="11">
        <v>2023</v>
      </c>
      <c r="B144" s="11" t="s">
        <v>12</v>
      </c>
      <c r="C144" s="11" t="s">
        <v>63</v>
      </c>
      <c r="D144" s="12">
        <v>4163</v>
      </c>
      <c r="E144" s="13">
        <v>4.2064526559358169E-2</v>
      </c>
    </row>
    <row r="145" spans="1:5">
      <c r="A145" s="11">
        <v>2024</v>
      </c>
      <c r="B145" s="11" t="s">
        <v>12</v>
      </c>
      <c r="C145" s="11" t="s">
        <v>63</v>
      </c>
      <c r="D145" s="12">
        <v>4260</v>
      </c>
      <c r="E145" s="13">
        <v>4.2872670182359809E-2</v>
      </c>
    </row>
    <row r="146" spans="1:5">
      <c r="A146" s="11">
        <v>2019</v>
      </c>
      <c r="B146" s="11" t="s">
        <v>13</v>
      </c>
      <c r="C146" s="11" t="s">
        <v>63</v>
      </c>
      <c r="D146" s="12">
        <v>4980</v>
      </c>
      <c r="E146" s="13">
        <v>3.6246651915686504E-2</v>
      </c>
    </row>
    <row r="147" spans="1:5">
      <c r="A147" s="11">
        <v>2020</v>
      </c>
      <c r="B147" s="11" t="s">
        <v>13</v>
      </c>
      <c r="C147" s="11" t="s">
        <v>63</v>
      </c>
      <c r="D147" s="12">
        <v>5109</v>
      </c>
      <c r="E147" s="13">
        <v>3.7305041182312051E-2</v>
      </c>
    </row>
    <row r="148" spans="1:5">
      <c r="A148" s="11">
        <v>2021</v>
      </c>
      <c r="B148" s="11" t="s">
        <v>13</v>
      </c>
      <c r="C148" s="11" t="s">
        <v>63</v>
      </c>
      <c r="D148" s="12">
        <v>5310</v>
      </c>
      <c r="E148" s="13">
        <v>3.8473800139114306E-2</v>
      </c>
    </row>
    <row r="149" spans="1:5">
      <c r="A149" s="11">
        <v>2022</v>
      </c>
      <c r="B149" s="11" t="s">
        <v>13</v>
      </c>
      <c r="C149" s="11" t="s">
        <v>63</v>
      </c>
      <c r="D149" s="12">
        <v>5465</v>
      </c>
      <c r="E149" s="13">
        <v>3.9526120509463851E-2</v>
      </c>
    </row>
    <row r="150" spans="1:5">
      <c r="A150" s="11">
        <v>2023</v>
      </c>
      <c r="B150" s="11" t="s">
        <v>13</v>
      </c>
      <c r="C150" s="11" t="s">
        <v>63</v>
      </c>
      <c r="D150" s="12">
        <v>5558</v>
      </c>
      <c r="E150" s="13">
        <v>3.9832014677215914E-2</v>
      </c>
    </row>
    <row r="151" spans="1:5">
      <c r="A151" s="11">
        <v>2024</v>
      </c>
      <c r="B151" s="11" t="s">
        <v>13</v>
      </c>
      <c r="C151" s="11" t="s">
        <v>63</v>
      </c>
      <c r="D151" s="12">
        <v>5695</v>
      </c>
      <c r="E151" s="13">
        <v>4.0337146297411197E-2</v>
      </c>
    </row>
    <row r="152" spans="1:5">
      <c r="A152" s="11">
        <v>2019</v>
      </c>
      <c r="B152" s="11" t="s">
        <v>14</v>
      </c>
      <c r="C152" s="11" t="s">
        <v>63</v>
      </c>
      <c r="D152" s="12">
        <v>19200</v>
      </c>
      <c r="E152" s="13">
        <v>3.8022211308439344E-2</v>
      </c>
    </row>
    <row r="153" spans="1:5">
      <c r="A153" s="11">
        <v>2020</v>
      </c>
      <c r="B153" s="11" t="s">
        <v>14</v>
      </c>
      <c r="C153" s="11" t="s">
        <v>63</v>
      </c>
      <c r="D153" s="12">
        <v>19647</v>
      </c>
      <c r="E153" s="13">
        <v>3.8920133200476228E-2</v>
      </c>
    </row>
    <row r="154" spans="1:5">
      <c r="A154" s="11">
        <v>2021</v>
      </c>
      <c r="B154" s="11" t="s">
        <v>14</v>
      </c>
      <c r="C154" s="11" t="s">
        <v>63</v>
      </c>
      <c r="D154" s="12">
        <v>20361</v>
      </c>
      <c r="E154" s="13">
        <v>4.0067379159295431E-2</v>
      </c>
    </row>
    <row r="155" spans="1:5">
      <c r="A155" s="11">
        <v>2022</v>
      </c>
      <c r="B155" s="11" t="s">
        <v>14</v>
      </c>
      <c r="C155" s="11" t="s">
        <v>63</v>
      </c>
      <c r="D155" s="12">
        <v>20970</v>
      </c>
      <c r="E155" s="13">
        <v>4.1237397226062351E-2</v>
      </c>
    </row>
    <row r="156" spans="1:5">
      <c r="A156" s="11">
        <v>2023</v>
      </c>
      <c r="B156" s="11" t="s">
        <v>14</v>
      </c>
      <c r="C156" s="11" t="s">
        <v>63</v>
      </c>
      <c r="D156" s="12">
        <v>21403</v>
      </c>
      <c r="E156" s="13">
        <v>4.1700194248907474E-2</v>
      </c>
    </row>
    <row r="157" spans="1:5">
      <c r="A157" s="11">
        <v>2024</v>
      </c>
      <c r="B157" s="11" t="s">
        <v>14</v>
      </c>
      <c r="C157" s="11" t="s">
        <v>63</v>
      </c>
      <c r="D157" s="12">
        <v>22019</v>
      </c>
      <c r="E157" s="13">
        <v>4.2556851345762099E-2</v>
      </c>
    </row>
    <row r="158" spans="1:5">
      <c r="A158" s="11">
        <v>2019</v>
      </c>
      <c r="B158" s="11" t="s">
        <v>15</v>
      </c>
      <c r="C158" s="11" t="s">
        <v>63</v>
      </c>
      <c r="D158" s="12">
        <v>172932</v>
      </c>
      <c r="E158" s="13">
        <v>3.670918185938251E-2</v>
      </c>
    </row>
    <row r="159" spans="1:5">
      <c r="A159" s="11">
        <v>2020</v>
      </c>
      <c r="B159" s="11" t="s">
        <v>15</v>
      </c>
      <c r="C159" s="11" t="s">
        <v>63</v>
      </c>
      <c r="D159" s="12">
        <v>176084</v>
      </c>
      <c r="E159" s="13">
        <v>3.7308177017430708E-2</v>
      </c>
    </row>
    <row r="160" spans="1:5">
      <c r="A160" s="11">
        <v>2021</v>
      </c>
      <c r="B160" s="11" t="s">
        <v>15</v>
      </c>
      <c r="C160" s="11" t="s">
        <v>63</v>
      </c>
      <c r="D160" s="12">
        <v>179941</v>
      </c>
      <c r="E160" s="13">
        <v>3.8048584096862861E-2</v>
      </c>
    </row>
    <row r="161" spans="1:5">
      <c r="A161" s="11">
        <v>2022</v>
      </c>
      <c r="B161" s="11" t="s">
        <v>15</v>
      </c>
      <c r="C161" s="11" t="s">
        <v>63</v>
      </c>
      <c r="D161" s="12">
        <v>181668</v>
      </c>
      <c r="E161" s="13">
        <v>3.8611361433696631E-2</v>
      </c>
    </row>
    <row r="162" spans="1:5">
      <c r="A162" s="11">
        <v>2023</v>
      </c>
      <c r="B162" s="11" t="s">
        <v>15</v>
      </c>
      <c r="C162" s="11" t="s">
        <v>63</v>
      </c>
      <c r="D162" s="12">
        <v>184370</v>
      </c>
      <c r="E162" s="13">
        <v>3.9011015634240573E-2</v>
      </c>
    </row>
    <row r="163" spans="1:5">
      <c r="A163" s="11">
        <v>2024</v>
      </c>
      <c r="B163" s="11" t="s">
        <v>15</v>
      </c>
      <c r="C163" s="11" t="s">
        <v>63</v>
      </c>
      <c r="D163" s="12">
        <v>186693</v>
      </c>
      <c r="E163" s="13">
        <v>3.9183779867471166E-2</v>
      </c>
    </row>
    <row r="164" spans="1:5">
      <c r="A164" s="11">
        <v>2019</v>
      </c>
      <c r="B164" s="11" t="s">
        <v>16</v>
      </c>
      <c r="C164" s="11" t="s">
        <v>63</v>
      </c>
      <c r="D164" s="12">
        <v>463107</v>
      </c>
      <c r="E164" s="13">
        <v>3.5285049902333283E-2</v>
      </c>
    </row>
    <row r="165" spans="1:5">
      <c r="A165" s="11">
        <v>2020</v>
      </c>
      <c r="B165" s="11" t="s">
        <v>16</v>
      </c>
      <c r="C165" s="11" t="s">
        <v>63</v>
      </c>
      <c r="D165" s="12">
        <v>471558</v>
      </c>
      <c r="E165" s="13">
        <v>3.5886714819725114E-2</v>
      </c>
    </row>
    <row r="166" spans="1:5">
      <c r="A166" s="11">
        <v>2021</v>
      </c>
      <c r="B166" s="11" t="s">
        <v>16</v>
      </c>
      <c r="C166" s="11" t="s">
        <v>63</v>
      </c>
      <c r="D166" s="12">
        <v>484261</v>
      </c>
      <c r="E166" s="13">
        <v>3.6750504990176437E-2</v>
      </c>
    </row>
    <row r="167" spans="1:5">
      <c r="A167" s="11">
        <v>2022</v>
      </c>
      <c r="B167" s="11" t="s">
        <v>16</v>
      </c>
      <c r="C167" s="11" t="s">
        <v>63</v>
      </c>
      <c r="D167" s="12">
        <v>495811</v>
      </c>
      <c r="E167" s="13">
        <v>3.7833089575521082E-2</v>
      </c>
    </row>
    <row r="168" spans="1:5">
      <c r="A168" s="11">
        <v>2023</v>
      </c>
      <c r="B168" s="11" t="s">
        <v>16</v>
      </c>
      <c r="C168" s="11" t="s">
        <v>63</v>
      </c>
      <c r="D168" s="12">
        <v>508294</v>
      </c>
      <c r="E168" s="13">
        <v>3.8576014467048954E-2</v>
      </c>
    </row>
    <row r="169" spans="1:5">
      <c r="A169" s="11">
        <v>2024</v>
      </c>
      <c r="B169" s="11" t="s">
        <v>16</v>
      </c>
      <c r="C169" s="11" t="s">
        <v>63</v>
      </c>
      <c r="D169" s="12">
        <v>516009</v>
      </c>
      <c r="E169" s="13">
        <v>3.8947226522779807E-2</v>
      </c>
    </row>
    <row r="170" spans="1:5">
      <c r="A170" s="11">
        <v>2019</v>
      </c>
      <c r="B170" s="11" t="s">
        <v>2</v>
      </c>
      <c r="C170" s="11" t="s">
        <v>53</v>
      </c>
      <c r="D170" s="12">
        <v>5839</v>
      </c>
      <c r="E170" s="13">
        <v>4.2498835448934437E-2</v>
      </c>
    </row>
    <row r="171" spans="1:5">
      <c r="A171" s="11">
        <v>2020</v>
      </c>
      <c r="B171" s="11" t="s">
        <v>2</v>
      </c>
      <c r="C171" s="11" t="s">
        <v>53</v>
      </c>
      <c r="D171" s="12">
        <v>5981</v>
      </c>
      <c r="E171" s="13">
        <v>4.3672235527776153E-2</v>
      </c>
    </row>
    <row r="172" spans="1:5">
      <c r="A172" s="11">
        <v>2021</v>
      </c>
      <c r="B172" s="11" t="s">
        <v>2</v>
      </c>
      <c r="C172" s="11" t="s">
        <v>53</v>
      </c>
      <c r="D172" s="12">
        <v>6051</v>
      </c>
      <c r="E172" s="13">
        <v>4.3842742870391839E-2</v>
      </c>
    </row>
    <row r="173" spans="1:5">
      <c r="A173" s="11">
        <v>2022</v>
      </c>
      <c r="B173" s="11" t="s">
        <v>2</v>
      </c>
      <c r="C173" s="11" t="s">
        <v>53</v>
      </c>
      <c r="D173" s="12">
        <v>6265</v>
      </c>
      <c r="E173" s="13">
        <v>4.5312194874984633E-2</v>
      </c>
    </row>
    <row r="174" spans="1:5">
      <c r="A174" s="11">
        <v>2023</v>
      </c>
      <c r="B174" s="11" t="s">
        <v>2</v>
      </c>
      <c r="C174" s="11" t="s">
        <v>53</v>
      </c>
      <c r="D174" s="12">
        <v>6435</v>
      </c>
      <c r="E174" s="13">
        <v>4.6117131062951497E-2</v>
      </c>
    </row>
    <row r="175" spans="1:5">
      <c r="A175" s="11">
        <v>2024</v>
      </c>
      <c r="B175" s="11" t="s">
        <v>2</v>
      </c>
      <c r="C175" s="11" t="s">
        <v>53</v>
      </c>
      <c r="D175" s="12">
        <v>6672</v>
      </c>
      <c r="E175" s="13">
        <v>4.7257144880830118E-2</v>
      </c>
    </row>
    <row r="176" spans="1:5">
      <c r="A176" s="11">
        <v>2019</v>
      </c>
      <c r="B176" s="11" t="s">
        <v>11</v>
      </c>
      <c r="C176" s="11" t="s">
        <v>53</v>
      </c>
      <c r="D176" s="12">
        <v>6482</v>
      </c>
      <c r="E176" s="13">
        <v>4.878048780487805E-2</v>
      </c>
    </row>
    <row r="177" spans="1:5">
      <c r="A177" s="11">
        <v>2020</v>
      </c>
      <c r="B177" s="11" t="s">
        <v>11</v>
      </c>
      <c r="C177" s="11" t="s">
        <v>53</v>
      </c>
      <c r="D177" s="12">
        <v>6485</v>
      </c>
      <c r="E177" s="13">
        <v>4.8697519693021649E-2</v>
      </c>
    </row>
    <row r="178" spans="1:5">
      <c r="A178" s="11">
        <v>2021</v>
      </c>
      <c r="B178" s="11" t="s">
        <v>11</v>
      </c>
      <c r="C178" s="11" t="s">
        <v>53</v>
      </c>
      <c r="D178" s="12">
        <v>6628</v>
      </c>
      <c r="E178" s="13">
        <v>4.9598156157864018E-2</v>
      </c>
    </row>
    <row r="179" spans="1:5">
      <c r="A179" s="11">
        <v>2022</v>
      </c>
      <c r="B179" s="11" t="s">
        <v>11</v>
      </c>
      <c r="C179" s="11" t="s">
        <v>53</v>
      </c>
      <c r="D179" s="12">
        <v>6828</v>
      </c>
      <c r="E179" s="13">
        <v>5.0878905522313542E-2</v>
      </c>
    </row>
    <row r="180" spans="1:5">
      <c r="A180" s="11">
        <v>2023</v>
      </c>
      <c r="B180" s="11" t="s">
        <v>11</v>
      </c>
      <c r="C180" s="11" t="s">
        <v>53</v>
      </c>
      <c r="D180" s="12">
        <v>7027</v>
      </c>
      <c r="E180" s="13">
        <v>5.1967164620618254E-2</v>
      </c>
    </row>
    <row r="181" spans="1:5">
      <c r="A181" s="11">
        <v>2024</v>
      </c>
      <c r="B181" s="11" t="s">
        <v>11</v>
      </c>
      <c r="C181" s="11" t="s">
        <v>53</v>
      </c>
      <c r="D181" s="12">
        <v>7185</v>
      </c>
      <c r="E181" s="13">
        <v>5.2960167467641595E-2</v>
      </c>
    </row>
    <row r="182" spans="1:5">
      <c r="A182" s="11">
        <v>2019</v>
      </c>
      <c r="B182" s="11" t="s">
        <v>12</v>
      </c>
      <c r="C182" s="11" t="s">
        <v>53</v>
      </c>
      <c r="D182" s="12">
        <v>4566</v>
      </c>
      <c r="E182" s="13">
        <v>4.6925582972775763E-2</v>
      </c>
    </row>
    <row r="183" spans="1:5">
      <c r="A183" s="11">
        <v>2020</v>
      </c>
      <c r="B183" s="11" t="s">
        <v>12</v>
      </c>
      <c r="C183" s="11" t="s">
        <v>53</v>
      </c>
      <c r="D183" s="12">
        <v>4696</v>
      </c>
      <c r="E183" s="13">
        <v>4.8050752072035199E-2</v>
      </c>
    </row>
    <row r="184" spans="1:5">
      <c r="A184" s="11">
        <v>2021</v>
      </c>
      <c r="B184" s="11" t="s">
        <v>12</v>
      </c>
      <c r="C184" s="11" t="s">
        <v>53</v>
      </c>
      <c r="D184" s="12">
        <v>4714</v>
      </c>
      <c r="E184" s="13">
        <v>4.7856410464655899E-2</v>
      </c>
    </row>
    <row r="185" spans="1:5">
      <c r="A185" s="11">
        <v>2022</v>
      </c>
      <c r="B185" s="11" t="s">
        <v>12</v>
      </c>
      <c r="C185" s="11" t="s">
        <v>53</v>
      </c>
      <c r="D185" s="12">
        <v>4814</v>
      </c>
      <c r="E185" s="13">
        <v>4.9226930628272249E-2</v>
      </c>
    </row>
    <row r="186" spans="1:5">
      <c r="A186" s="11">
        <v>2023</v>
      </c>
      <c r="B186" s="11" t="s">
        <v>12</v>
      </c>
      <c r="C186" s="11" t="s">
        <v>53</v>
      </c>
      <c r="D186" s="12">
        <v>4928</v>
      </c>
      <c r="E186" s="13">
        <v>4.9794375903078801E-2</v>
      </c>
    </row>
    <row r="187" spans="1:5">
      <c r="A187" s="11">
        <v>2024</v>
      </c>
      <c r="B187" s="11" t="s">
        <v>12</v>
      </c>
      <c r="C187" s="11" t="s">
        <v>53</v>
      </c>
      <c r="D187" s="12">
        <v>5129</v>
      </c>
      <c r="E187" s="13">
        <v>5.1618292339277803E-2</v>
      </c>
    </row>
    <row r="188" spans="1:5">
      <c r="A188" s="11">
        <v>2019</v>
      </c>
      <c r="B188" s="11" t="s">
        <v>13</v>
      </c>
      <c r="C188" s="11" t="s">
        <v>53</v>
      </c>
      <c r="D188" s="12">
        <v>5839</v>
      </c>
      <c r="E188" s="13">
        <v>4.2498835448934437E-2</v>
      </c>
    </row>
    <row r="189" spans="1:5">
      <c r="A189" s="11">
        <v>2020</v>
      </c>
      <c r="B189" s="11" t="s">
        <v>13</v>
      </c>
      <c r="C189" s="11" t="s">
        <v>53</v>
      </c>
      <c r="D189" s="12">
        <v>5981</v>
      </c>
      <c r="E189" s="13">
        <v>4.3672235527776153E-2</v>
      </c>
    </row>
    <row r="190" spans="1:5">
      <c r="A190" s="11">
        <v>2021</v>
      </c>
      <c r="B190" s="11" t="s">
        <v>13</v>
      </c>
      <c r="C190" s="11" t="s">
        <v>53</v>
      </c>
      <c r="D190" s="12">
        <v>6051</v>
      </c>
      <c r="E190" s="13">
        <v>4.3842742870391839E-2</v>
      </c>
    </row>
    <row r="191" spans="1:5">
      <c r="A191" s="11">
        <v>2022</v>
      </c>
      <c r="B191" s="11" t="s">
        <v>13</v>
      </c>
      <c r="C191" s="11" t="s">
        <v>53</v>
      </c>
      <c r="D191" s="12">
        <v>6265</v>
      </c>
      <c r="E191" s="13">
        <v>4.5312194874984633E-2</v>
      </c>
    </row>
    <row r="192" spans="1:5">
      <c r="A192" s="11">
        <v>2023</v>
      </c>
      <c r="B192" s="11" t="s">
        <v>13</v>
      </c>
      <c r="C192" s="11" t="s">
        <v>53</v>
      </c>
      <c r="D192" s="12">
        <v>6435</v>
      </c>
      <c r="E192" s="13">
        <v>4.6117131062951497E-2</v>
      </c>
    </row>
    <row r="193" spans="1:5">
      <c r="A193" s="11">
        <v>2024</v>
      </c>
      <c r="B193" s="11" t="s">
        <v>13</v>
      </c>
      <c r="C193" s="11" t="s">
        <v>53</v>
      </c>
      <c r="D193" s="12">
        <v>6672</v>
      </c>
      <c r="E193" s="13">
        <v>4.7257144880830118E-2</v>
      </c>
    </row>
    <row r="194" spans="1:5">
      <c r="A194" s="11">
        <v>2019</v>
      </c>
      <c r="B194" s="11" t="s">
        <v>14</v>
      </c>
      <c r="C194" s="11" t="s">
        <v>53</v>
      </c>
      <c r="D194" s="12">
        <v>22726</v>
      </c>
      <c r="E194" s="13">
        <v>4.5004831989353782E-2</v>
      </c>
    </row>
    <row r="195" spans="1:5">
      <c r="A195" s="11">
        <v>2020</v>
      </c>
      <c r="B195" s="11" t="s">
        <v>14</v>
      </c>
      <c r="C195" s="11" t="s">
        <v>53</v>
      </c>
      <c r="D195" s="12">
        <v>23143</v>
      </c>
      <c r="E195" s="13">
        <v>4.5845607098214551E-2</v>
      </c>
    </row>
    <row r="196" spans="1:5">
      <c r="A196" s="11">
        <v>2021</v>
      </c>
      <c r="B196" s="11" t="s">
        <v>14</v>
      </c>
      <c r="C196" s="11" t="s">
        <v>53</v>
      </c>
      <c r="D196" s="12">
        <v>23444</v>
      </c>
      <c r="E196" s="13">
        <v>4.6134258484874124E-2</v>
      </c>
    </row>
    <row r="197" spans="1:5">
      <c r="A197" s="11">
        <v>2022</v>
      </c>
      <c r="B197" s="11" t="s">
        <v>14</v>
      </c>
      <c r="C197" s="11" t="s">
        <v>53</v>
      </c>
      <c r="D197" s="12">
        <v>24172</v>
      </c>
      <c r="E197" s="13">
        <v>4.7534113769593662E-2</v>
      </c>
    </row>
    <row r="198" spans="1:5">
      <c r="A198" s="11">
        <v>2023</v>
      </c>
      <c r="B198" s="11" t="s">
        <v>14</v>
      </c>
      <c r="C198" s="11" t="s">
        <v>53</v>
      </c>
      <c r="D198" s="12">
        <v>24825</v>
      </c>
      <c r="E198" s="13">
        <v>4.8367393460221834E-2</v>
      </c>
    </row>
    <row r="199" spans="1:5">
      <c r="A199" s="11">
        <v>2024</v>
      </c>
      <c r="B199" s="11" t="s">
        <v>14</v>
      </c>
      <c r="C199" s="11" t="s">
        <v>53</v>
      </c>
      <c r="D199" s="12">
        <v>25658</v>
      </c>
      <c r="E199" s="13">
        <v>4.9590067297768464E-2</v>
      </c>
    </row>
    <row r="200" spans="1:5">
      <c r="A200" s="11">
        <v>2019</v>
      </c>
      <c r="B200" s="11" t="s">
        <v>15</v>
      </c>
      <c r="C200" s="11" t="s">
        <v>53</v>
      </c>
      <c r="D200" s="12">
        <v>210765</v>
      </c>
      <c r="E200" s="13">
        <v>4.4740191026488768E-2</v>
      </c>
    </row>
    <row r="201" spans="1:5">
      <c r="A201" s="11">
        <v>2020</v>
      </c>
      <c r="B201" s="11" t="s">
        <v>15</v>
      </c>
      <c r="C201" s="11" t="s">
        <v>53</v>
      </c>
      <c r="D201" s="12">
        <v>212270</v>
      </c>
      <c r="E201" s="13">
        <v>4.4975163759853345E-2</v>
      </c>
    </row>
    <row r="202" spans="1:5">
      <c r="A202" s="11">
        <v>2021</v>
      </c>
      <c r="B202" s="11" t="s">
        <v>15</v>
      </c>
      <c r="C202" s="11" t="s">
        <v>53</v>
      </c>
      <c r="D202" s="12">
        <v>213242</v>
      </c>
      <c r="E202" s="13">
        <v>4.5090091585482071E-2</v>
      </c>
    </row>
    <row r="203" spans="1:5">
      <c r="A203" s="11">
        <v>2022</v>
      </c>
      <c r="B203" s="11" t="s">
        <v>15</v>
      </c>
      <c r="C203" s="11" t="s">
        <v>53</v>
      </c>
      <c r="D203" s="12">
        <v>216057</v>
      </c>
      <c r="E203" s="13">
        <v>4.5920332239470868E-2</v>
      </c>
    </row>
    <row r="204" spans="1:5">
      <c r="A204" s="11">
        <v>2023</v>
      </c>
      <c r="B204" s="11" t="s">
        <v>15</v>
      </c>
      <c r="C204" s="11" t="s">
        <v>53</v>
      </c>
      <c r="D204" s="12">
        <v>217893</v>
      </c>
      <c r="E204" s="13">
        <v>4.6104177629720564E-2</v>
      </c>
    </row>
    <row r="205" spans="1:5">
      <c r="A205" s="11">
        <v>2024</v>
      </c>
      <c r="B205" s="11" t="s">
        <v>15</v>
      </c>
      <c r="C205" s="11" t="s">
        <v>53</v>
      </c>
      <c r="D205" s="12">
        <v>222065</v>
      </c>
      <c r="E205" s="13">
        <v>4.6607778954058182E-2</v>
      </c>
    </row>
    <row r="206" spans="1:5">
      <c r="A206" s="11">
        <v>2019</v>
      </c>
      <c r="B206" s="11" t="s">
        <v>16</v>
      </c>
      <c r="C206" s="11" t="s">
        <v>53</v>
      </c>
      <c r="D206" s="12">
        <v>576129</v>
      </c>
      <c r="E206" s="13">
        <v>4.3896422457836676E-2</v>
      </c>
    </row>
    <row r="207" spans="1:5">
      <c r="A207" s="11">
        <v>2020</v>
      </c>
      <c r="B207" s="11" t="s">
        <v>16</v>
      </c>
      <c r="C207" s="11" t="s">
        <v>53</v>
      </c>
      <c r="D207" s="12">
        <v>577709</v>
      </c>
      <c r="E207" s="13">
        <v>4.3965065022306009E-2</v>
      </c>
    </row>
    <row r="208" spans="1:5">
      <c r="A208" s="11">
        <v>2021</v>
      </c>
      <c r="B208" s="11" t="s">
        <v>16</v>
      </c>
      <c r="C208" s="11" t="s">
        <v>53</v>
      </c>
      <c r="D208" s="12">
        <v>579869</v>
      </c>
      <c r="E208" s="13">
        <v>4.4006183810277141E-2</v>
      </c>
    </row>
    <row r="209" spans="1:5">
      <c r="A209" s="11">
        <v>2022</v>
      </c>
      <c r="B209" s="11" t="s">
        <v>16</v>
      </c>
      <c r="C209" s="11" t="s">
        <v>53</v>
      </c>
      <c r="D209" s="12">
        <v>588553</v>
      </c>
      <c r="E209" s="13">
        <v>4.4909811135577189E-2</v>
      </c>
    </row>
    <row r="210" spans="1:5">
      <c r="A210" s="11">
        <v>2023</v>
      </c>
      <c r="B210" s="11" t="s">
        <v>16</v>
      </c>
      <c r="C210" s="11" t="s">
        <v>53</v>
      </c>
      <c r="D210" s="12">
        <v>593888</v>
      </c>
      <c r="E210" s="13">
        <v>4.5072009663318417E-2</v>
      </c>
    </row>
    <row r="211" spans="1:5">
      <c r="A211" s="11">
        <v>2024</v>
      </c>
      <c r="B211" s="11" t="s">
        <v>16</v>
      </c>
      <c r="C211" s="11" t="s">
        <v>53</v>
      </c>
      <c r="D211" s="12">
        <v>605587</v>
      </c>
      <c r="E211" s="13">
        <v>4.5708377311734202E-2</v>
      </c>
    </row>
    <row r="212" spans="1:5">
      <c r="A212" s="11">
        <v>2019</v>
      </c>
      <c r="B212" s="11" t="s">
        <v>2</v>
      </c>
      <c r="C212" s="11" t="s">
        <v>54</v>
      </c>
      <c r="D212" s="12">
        <v>3669</v>
      </c>
      <c r="E212" s="13">
        <v>2.6704611622219633E-2</v>
      </c>
    </row>
    <row r="213" spans="1:5">
      <c r="A213" s="11">
        <v>2020</v>
      </c>
      <c r="B213" s="11" t="s">
        <v>2</v>
      </c>
      <c r="C213" s="11" t="s">
        <v>54</v>
      </c>
      <c r="D213" s="12">
        <v>3563</v>
      </c>
      <c r="E213" s="13">
        <v>2.6016414510193351E-2</v>
      </c>
    </row>
    <row r="214" spans="1:5">
      <c r="A214" s="11">
        <v>2021</v>
      </c>
      <c r="B214" s="11" t="s">
        <v>2</v>
      </c>
      <c r="C214" s="11" t="s">
        <v>54</v>
      </c>
      <c r="D214" s="12">
        <v>3613</v>
      </c>
      <c r="E214" s="13">
        <v>2.6178124275446326E-2</v>
      </c>
    </row>
    <row r="215" spans="1:5">
      <c r="A215" s="11">
        <v>2022</v>
      </c>
      <c r="B215" s="11" t="s">
        <v>2</v>
      </c>
      <c r="C215" s="11" t="s">
        <v>54</v>
      </c>
      <c r="D215" s="12">
        <v>3774</v>
      </c>
      <c r="E215" s="13">
        <v>2.7295805819344293E-2</v>
      </c>
    </row>
    <row r="216" spans="1:5">
      <c r="A216" s="11">
        <v>2023</v>
      </c>
      <c r="B216" s="11" t="s">
        <v>2</v>
      </c>
      <c r="C216" s="11" t="s">
        <v>54</v>
      </c>
      <c r="D216" s="12">
        <v>3894</v>
      </c>
      <c r="E216" s="13">
        <v>2.7906776745786035E-2</v>
      </c>
    </row>
    <row r="217" spans="1:5">
      <c r="A217" s="11">
        <v>2024</v>
      </c>
      <c r="B217" s="11" t="s">
        <v>2</v>
      </c>
      <c r="C217" s="11" t="s">
        <v>54</v>
      </c>
      <c r="D217" s="12">
        <v>3859</v>
      </c>
      <c r="E217" s="13">
        <v>2.7332931968693557E-2</v>
      </c>
    </row>
    <row r="218" spans="1:5">
      <c r="A218" s="11">
        <v>2019</v>
      </c>
      <c r="B218" s="11" t="s">
        <v>11</v>
      </c>
      <c r="C218" s="11" t="s">
        <v>54</v>
      </c>
      <c r="D218" s="12">
        <v>4129</v>
      </c>
      <c r="E218" s="13">
        <v>3.1072914863675017E-2</v>
      </c>
    </row>
    <row r="219" spans="1:5">
      <c r="A219" s="11">
        <v>2020</v>
      </c>
      <c r="B219" s="11" t="s">
        <v>11</v>
      </c>
      <c r="C219" s="11" t="s">
        <v>54</v>
      </c>
      <c r="D219" s="12">
        <v>4094</v>
      </c>
      <c r="E219" s="13">
        <v>3.0742890612680127E-2</v>
      </c>
    </row>
    <row r="220" spans="1:5">
      <c r="A220" s="11">
        <v>2021</v>
      </c>
      <c r="B220" s="11" t="s">
        <v>11</v>
      </c>
      <c r="C220" s="11" t="s">
        <v>54</v>
      </c>
      <c r="D220" s="12">
        <v>3960</v>
      </c>
      <c r="E220" s="13">
        <v>2.9633177185446818E-2</v>
      </c>
    </row>
    <row r="221" spans="1:5">
      <c r="A221" s="11">
        <v>2022</v>
      </c>
      <c r="B221" s="11" t="s">
        <v>11</v>
      </c>
      <c r="C221" s="11" t="s">
        <v>54</v>
      </c>
      <c r="D221" s="12">
        <v>4042</v>
      </c>
      <c r="E221" s="13">
        <v>3.0119000603572255E-2</v>
      </c>
    </row>
    <row r="222" spans="1:5">
      <c r="A222" s="11">
        <v>2023</v>
      </c>
      <c r="B222" s="11" t="s">
        <v>11</v>
      </c>
      <c r="C222" s="11" t="s">
        <v>54</v>
      </c>
      <c r="D222" s="12">
        <v>4113</v>
      </c>
      <c r="E222" s="13">
        <v>3.0417098062416801E-2</v>
      </c>
    </row>
    <row r="223" spans="1:5">
      <c r="A223" s="11">
        <v>2024</v>
      </c>
      <c r="B223" s="11" t="s">
        <v>11</v>
      </c>
      <c r="C223" s="11" t="s">
        <v>54</v>
      </c>
      <c r="D223" s="12">
        <v>4238</v>
      </c>
      <c r="E223" s="13">
        <v>3.1238022230739747E-2</v>
      </c>
    </row>
    <row r="224" spans="1:5">
      <c r="A224" s="11">
        <v>2019</v>
      </c>
      <c r="B224" s="11" t="s">
        <v>12</v>
      </c>
      <c r="C224" s="11" t="s">
        <v>54</v>
      </c>
      <c r="D224" s="12">
        <v>2909</v>
      </c>
      <c r="E224" s="13">
        <v>2.9896303300001027E-2</v>
      </c>
    </row>
    <row r="225" spans="1:5">
      <c r="A225" s="11">
        <v>2020</v>
      </c>
      <c r="B225" s="11" t="s">
        <v>12</v>
      </c>
      <c r="C225" s="11" t="s">
        <v>54</v>
      </c>
      <c r="D225" s="12">
        <v>2877</v>
      </c>
      <c r="E225" s="13">
        <v>2.943824823493298E-2</v>
      </c>
    </row>
    <row r="226" spans="1:5">
      <c r="A226" s="11">
        <v>2021</v>
      </c>
      <c r="B226" s="11" t="s">
        <v>12</v>
      </c>
      <c r="C226" s="11" t="s">
        <v>54</v>
      </c>
      <c r="D226" s="12">
        <v>2806</v>
      </c>
      <c r="E226" s="13">
        <v>2.8486442037298356E-2</v>
      </c>
    </row>
    <row r="227" spans="1:5">
      <c r="A227" s="11">
        <v>2022</v>
      </c>
      <c r="B227" s="11" t="s">
        <v>12</v>
      </c>
      <c r="C227" s="11" t="s">
        <v>54</v>
      </c>
      <c r="D227" s="12">
        <v>2893</v>
      </c>
      <c r="E227" s="13">
        <v>2.9583196989528795E-2</v>
      </c>
    </row>
    <row r="228" spans="1:5">
      <c r="A228" s="11">
        <v>2023</v>
      </c>
      <c r="B228" s="11" t="s">
        <v>12</v>
      </c>
      <c r="C228" s="11" t="s">
        <v>54</v>
      </c>
      <c r="D228" s="12">
        <v>2992</v>
      </c>
      <c r="E228" s="13">
        <v>3.0232299655440702E-2</v>
      </c>
    </row>
    <row r="229" spans="1:5">
      <c r="A229" s="11">
        <v>2024</v>
      </c>
      <c r="B229" s="11" t="s">
        <v>12</v>
      </c>
      <c r="C229" s="11" t="s">
        <v>54</v>
      </c>
      <c r="D229" s="12">
        <v>3002</v>
      </c>
      <c r="E229" s="13">
        <v>3.0212149269353086E-2</v>
      </c>
    </row>
    <row r="230" spans="1:5">
      <c r="A230" s="11">
        <v>2019</v>
      </c>
      <c r="B230" s="11" t="s">
        <v>13</v>
      </c>
      <c r="C230" s="11" t="s">
        <v>54</v>
      </c>
      <c r="D230" s="12">
        <v>3669</v>
      </c>
      <c r="E230" s="13">
        <v>2.6704611622219633E-2</v>
      </c>
    </row>
    <row r="231" spans="1:5">
      <c r="A231" s="11">
        <v>2020</v>
      </c>
      <c r="B231" s="11" t="s">
        <v>13</v>
      </c>
      <c r="C231" s="11" t="s">
        <v>54</v>
      </c>
      <c r="D231" s="12">
        <v>3563</v>
      </c>
      <c r="E231" s="13">
        <v>2.6016414510193351E-2</v>
      </c>
    </row>
    <row r="232" spans="1:5">
      <c r="A232" s="11">
        <v>2021</v>
      </c>
      <c r="B232" s="11" t="s">
        <v>13</v>
      </c>
      <c r="C232" s="11" t="s">
        <v>54</v>
      </c>
      <c r="D232" s="12">
        <v>3613</v>
      </c>
      <c r="E232" s="13">
        <v>2.6178124275446326E-2</v>
      </c>
    </row>
    <row r="233" spans="1:5">
      <c r="A233" s="11">
        <v>2022</v>
      </c>
      <c r="B233" s="11" t="s">
        <v>13</v>
      </c>
      <c r="C233" s="11" t="s">
        <v>54</v>
      </c>
      <c r="D233" s="12">
        <v>3774</v>
      </c>
      <c r="E233" s="13">
        <v>2.7295805819344293E-2</v>
      </c>
    </row>
    <row r="234" spans="1:5">
      <c r="A234" s="11">
        <v>2023</v>
      </c>
      <c r="B234" s="11" t="s">
        <v>13</v>
      </c>
      <c r="C234" s="11" t="s">
        <v>54</v>
      </c>
      <c r="D234" s="12">
        <v>3894</v>
      </c>
      <c r="E234" s="13">
        <v>2.7906776745786035E-2</v>
      </c>
    </row>
    <row r="235" spans="1:5">
      <c r="A235" s="11">
        <v>2024</v>
      </c>
      <c r="B235" s="11" t="s">
        <v>13</v>
      </c>
      <c r="C235" s="11" t="s">
        <v>54</v>
      </c>
      <c r="D235" s="12">
        <v>3859</v>
      </c>
      <c r="E235" s="13">
        <v>2.7332931968693557E-2</v>
      </c>
    </row>
    <row r="236" spans="1:5">
      <c r="A236" s="11">
        <v>2019</v>
      </c>
      <c r="B236" s="11" t="s">
        <v>14</v>
      </c>
      <c r="C236" s="11" t="s">
        <v>54</v>
      </c>
      <c r="D236" s="12">
        <v>14376</v>
      </c>
      <c r="E236" s="13">
        <v>2.8469130717193959E-2</v>
      </c>
    </row>
    <row r="237" spans="1:5">
      <c r="A237" s="11">
        <v>2020</v>
      </c>
      <c r="B237" s="11" t="s">
        <v>14</v>
      </c>
      <c r="C237" s="11" t="s">
        <v>54</v>
      </c>
      <c r="D237" s="12">
        <v>14097</v>
      </c>
      <c r="E237" s="13">
        <v>2.7925745290737179E-2</v>
      </c>
    </row>
    <row r="238" spans="1:5">
      <c r="A238" s="11">
        <v>2021</v>
      </c>
      <c r="B238" s="11" t="s">
        <v>14</v>
      </c>
      <c r="C238" s="11" t="s">
        <v>54</v>
      </c>
      <c r="D238" s="12">
        <v>13992</v>
      </c>
      <c r="E238" s="13">
        <v>2.7534147104604965E-2</v>
      </c>
    </row>
    <row r="239" spans="1:5">
      <c r="A239" s="11">
        <v>2022</v>
      </c>
      <c r="B239" s="11" t="s">
        <v>14</v>
      </c>
      <c r="C239" s="11" t="s">
        <v>54</v>
      </c>
      <c r="D239" s="12">
        <v>14483</v>
      </c>
      <c r="E239" s="13">
        <v>2.8480745065572771E-2</v>
      </c>
    </row>
    <row r="240" spans="1:5">
      <c r="A240" s="11">
        <v>2023</v>
      </c>
      <c r="B240" s="11" t="s">
        <v>14</v>
      </c>
      <c r="C240" s="11" t="s">
        <v>54</v>
      </c>
      <c r="D240" s="12">
        <v>14893</v>
      </c>
      <c r="E240" s="13">
        <v>2.9016539407979207E-2</v>
      </c>
    </row>
    <row r="241" spans="1:5">
      <c r="A241" s="11">
        <v>2024</v>
      </c>
      <c r="B241" s="11" t="s">
        <v>14</v>
      </c>
      <c r="C241" s="11" t="s">
        <v>54</v>
      </c>
      <c r="D241" s="12">
        <v>14958</v>
      </c>
      <c r="E241" s="13">
        <v>2.8909822536441684E-2</v>
      </c>
    </row>
    <row r="242" spans="1:5">
      <c r="A242" s="11">
        <v>2019</v>
      </c>
      <c r="B242" s="11" t="s">
        <v>15</v>
      </c>
      <c r="C242" s="11" t="s">
        <v>54</v>
      </c>
      <c r="D242" s="12">
        <v>127702</v>
      </c>
      <c r="E242" s="13">
        <v>2.7107972739613639E-2</v>
      </c>
    </row>
    <row r="243" spans="1:5">
      <c r="A243" s="11">
        <v>2020</v>
      </c>
      <c r="B243" s="11" t="s">
        <v>15</v>
      </c>
      <c r="C243" s="11" t="s">
        <v>54</v>
      </c>
      <c r="D243" s="12">
        <v>127206</v>
      </c>
      <c r="E243" s="13">
        <v>2.6952045419682033E-2</v>
      </c>
    </row>
    <row r="244" spans="1:5">
      <c r="A244" s="11">
        <v>2021</v>
      </c>
      <c r="B244" s="11" t="s">
        <v>15</v>
      </c>
      <c r="C244" s="11" t="s">
        <v>54</v>
      </c>
      <c r="D244" s="12">
        <v>127422</v>
      </c>
      <c r="E244" s="13">
        <v>2.694342413785885E-2</v>
      </c>
    </row>
    <row r="245" spans="1:5">
      <c r="A245" s="11">
        <v>2022</v>
      </c>
      <c r="B245" s="11" t="s">
        <v>15</v>
      </c>
      <c r="C245" s="11" t="s">
        <v>54</v>
      </c>
      <c r="D245" s="12">
        <v>129049</v>
      </c>
      <c r="E245" s="13">
        <v>2.7427822080152348E-2</v>
      </c>
    </row>
    <row r="246" spans="1:5">
      <c r="A246" s="11">
        <v>2023</v>
      </c>
      <c r="B246" s="11" t="s">
        <v>15</v>
      </c>
      <c r="C246" s="11" t="s">
        <v>54</v>
      </c>
      <c r="D246" s="12">
        <v>130987</v>
      </c>
      <c r="E246" s="13">
        <v>2.7715658213821499E-2</v>
      </c>
    </row>
    <row r="247" spans="1:5">
      <c r="A247" s="11">
        <v>2024</v>
      </c>
      <c r="B247" s="11" t="s">
        <v>15</v>
      </c>
      <c r="C247" s="11" t="s">
        <v>54</v>
      </c>
      <c r="D247" s="12">
        <v>132736</v>
      </c>
      <c r="E247" s="13">
        <v>2.7859095973007304E-2</v>
      </c>
    </row>
    <row r="248" spans="1:5">
      <c r="A248" s="11">
        <v>2019</v>
      </c>
      <c r="B248" s="11" t="s">
        <v>16</v>
      </c>
      <c r="C248" s="11" t="s">
        <v>54</v>
      </c>
      <c r="D248" s="12">
        <v>361618</v>
      </c>
      <c r="E248" s="13">
        <v>2.755239971665718E-2</v>
      </c>
    </row>
    <row r="249" spans="1:5">
      <c r="A249" s="11">
        <v>2020</v>
      </c>
      <c r="B249" s="11" t="s">
        <v>16</v>
      </c>
      <c r="C249" s="11" t="s">
        <v>54</v>
      </c>
      <c r="D249" s="12">
        <v>356849</v>
      </c>
      <c r="E249" s="13">
        <v>2.7157079928034487E-2</v>
      </c>
    </row>
    <row r="250" spans="1:5">
      <c r="A250" s="11">
        <v>2021</v>
      </c>
      <c r="B250" s="11" t="s">
        <v>16</v>
      </c>
      <c r="C250" s="11" t="s">
        <v>54</v>
      </c>
      <c r="D250" s="12">
        <v>353085</v>
      </c>
      <c r="E250" s="13">
        <v>2.679557522587292E-2</v>
      </c>
    </row>
    <row r="251" spans="1:5">
      <c r="A251" s="11">
        <v>2022</v>
      </c>
      <c r="B251" s="11" t="s">
        <v>16</v>
      </c>
      <c r="C251" s="11" t="s">
        <v>54</v>
      </c>
      <c r="D251" s="12">
        <v>356779</v>
      </c>
      <c r="E251" s="13">
        <v>2.7224187978211127E-2</v>
      </c>
    </row>
    <row r="252" spans="1:5">
      <c r="A252" s="11">
        <v>2023</v>
      </c>
      <c r="B252" s="11" t="s">
        <v>16</v>
      </c>
      <c r="C252" s="11" t="s">
        <v>54</v>
      </c>
      <c r="D252" s="12">
        <v>360931</v>
      </c>
      <c r="E252" s="13">
        <v>2.7392177514600696E-2</v>
      </c>
    </row>
    <row r="253" spans="1:5">
      <c r="A253" s="11">
        <v>2024</v>
      </c>
      <c r="B253" s="11" t="s">
        <v>16</v>
      </c>
      <c r="C253" s="11" t="s">
        <v>54</v>
      </c>
      <c r="D253" s="12">
        <v>364062</v>
      </c>
      <c r="E253" s="13">
        <v>2.7478600532812918E-2</v>
      </c>
    </row>
    <row r="254" spans="1:5">
      <c r="A254" s="11">
        <v>2019</v>
      </c>
      <c r="B254" s="11" t="s">
        <v>2</v>
      </c>
      <c r="C254" s="11" t="s">
        <v>55</v>
      </c>
      <c r="D254" s="12">
        <v>21418</v>
      </c>
      <c r="E254" s="13">
        <v>0.15588971701409107</v>
      </c>
    </row>
    <row r="255" spans="1:5">
      <c r="A255" s="11">
        <v>2020</v>
      </c>
      <c r="B255" s="11" t="s">
        <v>2</v>
      </c>
      <c r="C255" s="11" t="s">
        <v>55</v>
      </c>
      <c r="D255" s="12">
        <v>20722</v>
      </c>
      <c r="E255" s="13">
        <v>0.15130848764530638</v>
      </c>
    </row>
    <row r="256" spans="1:5">
      <c r="A256" s="11">
        <v>2021</v>
      </c>
      <c r="B256" s="11" t="s">
        <v>2</v>
      </c>
      <c r="C256" s="11" t="s">
        <v>55</v>
      </c>
      <c r="D256" s="12">
        <v>20693</v>
      </c>
      <c r="E256" s="13">
        <v>0.149931891954556</v>
      </c>
    </row>
    <row r="257" spans="1:5">
      <c r="A257" s="11">
        <v>2022</v>
      </c>
      <c r="B257" s="11" t="s">
        <v>2</v>
      </c>
      <c r="C257" s="11" t="s">
        <v>55</v>
      </c>
      <c r="D257" s="12">
        <v>20870</v>
      </c>
      <c r="E257" s="13">
        <v>0.15094421501052344</v>
      </c>
    </row>
    <row r="258" spans="1:5">
      <c r="A258" s="11">
        <v>2023</v>
      </c>
      <c r="B258" s="11" t="s">
        <v>2</v>
      </c>
      <c r="C258" s="11" t="s">
        <v>55</v>
      </c>
      <c r="D258" s="12">
        <v>21272</v>
      </c>
      <c r="E258" s="13">
        <v>0.15244811374842335</v>
      </c>
    </row>
    <row r="259" spans="1:5">
      <c r="A259" s="11">
        <v>2024</v>
      </c>
      <c r="B259" s="11" t="s">
        <v>2</v>
      </c>
      <c r="C259" s="11" t="s">
        <v>55</v>
      </c>
      <c r="D259" s="12">
        <v>21932</v>
      </c>
      <c r="E259" s="13">
        <v>0.15534228140383186</v>
      </c>
    </row>
    <row r="260" spans="1:5">
      <c r="A260" s="11">
        <v>2019</v>
      </c>
      <c r="B260" s="11" t="s">
        <v>11</v>
      </c>
      <c r="C260" s="11" t="s">
        <v>55</v>
      </c>
      <c r="D260" s="12">
        <v>18887</v>
      </c>
      <c r="E260" s="13">
        <v>0.14213469194241465</v>
      </c>
    </row>
    <row r="261" spans="1:5">
      <c r="A261" s="11">
        <v>2020</v>
      </c>
      <c r="B261" s="11" t="s">
        <v>11</v>
      </c>
      <c r="C261" s="11" t="s">
        <v>55</v>
      </c>
      <c r="D261" s="12">
        <v>18320</v>
      </c>
      <c r="E261" s="13">
        <v>0.13756955447589153</v>
      </c>
    </row>
    <row r="262" spans="1:5">
      <c r="A262" s="11">
        <v>2021</v>
      </c>
      <c r="B262" s="11" t="s">
        <v>11</v>
      </c>
      <c r="C262" s="11" t="s">
        <v>55</v>
      </c>
      <c r="D262" s="12">
        <v>17927</v>
      </c>
      <c r="E262" s="13">
        <v>0.1341499917685619</v>
      </c>
    </row>
    <row r="263" spans="1:5">
      <c r="A263" s="11">
        <v>2022</v>
      </c>
      <c r="B263" s="11" t="s">
        <v>11</v>
      </c>
      <c r="C263" s="11" t="s">
        <v>55</v>
      </c>
      <c r="D263" s="12">
        <v>17586</v>
      </c>
      <c r="E263" s="13">
        <v>0.13104224260623989</v>
      </c>
    </row>
    <row r="264" spans="1:5">
      <c r="A264" s="11">
        <v>2023</v>
      </c>
      <c r="B264" s="11" t="s">
        <v>11</v>
      </c>
      <c r="C264" s="11" t="s">
        <v>55</v>
      </c>
      <c r="D264" s="12">
        <v>17748</v>
      </c>
      <c r="E264" s="13">
        <v>0.13125277325839374</v>
      </c>
    </row>
    <row r="265" spans="1:5">
      <c r="A265" s="11">
        <v>2024</v>
      </c>
      <c r="B265" s="11" t="s">
        <v>11</v>
      </c>
      <c r="C265" s="11" t="s">
        <v>55</v>
      </c>
      <c r="D265" s="12">
        <v>17355</v>
      </c>
      <c r="E265" s="13">
        <v>0.12792257569950172</v>
      </c>
    </row>
    <row r="266" spans="1:5">
      <c r="A266" s="11">
        <v>2019</v>
      </c>
      <c r="B266" s="11" t="s">
        <v>12</v>
      </c>
      <c r="C266" s="11" t="s">
        <v>55</v>
      </c>
      <c r="D266" s="12">
        <v>13376</v>
      </c>
      <c r="E266" s="13">
        <v>0.13746749843273076</v>
      </c>
    </row>
    <row r="267" spans="1:5">
      <c r="A267" s="11">
        <v>2020</v>
      </c>
      <c r="B267" s="11" t="s">
        <v>12</v>
      </c>
      <c r="C267" s="11" t="s">
        <v>55</v>
      </c>
      <c r="D267" s="12">
        <v>13052</v>
      </c>
      <c r="E267" s="13">
        <v>0.13355162181520516</v>
      </c>
    </row>
    <row r="268" spans="1:5">
      <c r="A268" s="11">
        <v>2021</v>
      </c>
      <c r="B268" s="11" t="s">
        <v>12</v>
      </c>
      <c r="C268" s="11" t="s">
        <v>55</v>
      </c>
      <c r="D268" s="12">
        <v>12967</v>
      </c>
      <c r="E268" s="13">
        <v>0.13164066069053734</v>
      </c>
    </row>
    <row r="269" spans="1:5">
      <c r="A269" s="11">
        <v>2022</v>
      </c>
      <c r="B269" s="11" t="s">
        <v>12</v>
      </c>
      <c r="C269" s="11" t="s">
        <v>55</v>
      </c>
      <c r="D269" s="12">
        <v>12334</v>
      </c>
      <c r="E269" s="13">
        <v>0.12612483638743455</v>
      </c>
    </row>
    <row r="270" spans="1:5">
      <c r="A270" s="11">
        <v>2023</v>
      </c>
      <c r="B270" s="11" t="s">
        <v>12</v>
      </c>
      <c r="C270" s="11" t="s">
        <v>55</v>
      </c>
      <c r="D270" s="12">
        <v>12484</v>
      </c>
      <c r="E270" s="13">
        <v>0.12614305778693907</v>
      </c>
    </row>
    <row r="271" spans="1:5">
      <c r="A271" s="11">
        <v>2024</v>
      </c>
      <c r="B271" s="11" t="s">
        <v>12</v>
      </c>
      <c r="C271" s="11" t="s">
        <v>55</v>
      </c>
      <c r="D271" s="12">
        <v>12388</v>
      </c>
      <c r="E271" s="13">
        <v>0.12467291976973552</v>
      </c>
    </row>
    <row r="272" spans="1:5">
      <c r="A272" s="11">
        <v>2019</v>
      </c>
      <c r="B272" s="11" t="s">
        <v>13</v>
      </c>
      <c r="C272" s="11" t="s">
        <v>55</v>
      </c>
      <c r="D272" s="12">
        <v>21418</v>
      </c>
      <c r="E272" s="13">
        <v>0.15588971701409107</v>
      </c>
    </row>
    <row r="273" spans="1:5">
      <c r="A273" s="11">
        <v>2020</v>
      </c>
      <c r="B273" s="11" t="s">
        <v>13</v>
      </c>
      <c r="C273" s="11" t="s">
        <v>55</v>
      </c>
      <c r="D273" s="12">
        <v>20722</v>
      </c>
      <c r="E273" s="13">
        <v>0.15130848764530638</v>
      </c>
    </row>
    <row r="274" spans="1:5">
      <c r="A274" s="11">
        <v>2021</v>
      </c>
      <c r="B274" s="11" t="s">
        <v>13</v>
      </c>
      <c r="C274" s="11" t="s">
        <v>55</v>
      </c>
      <c r="D274" s="12">
        <v>20693</v>
      </c>
      <c r="E274" s="13">
        <v>0.149931891954556</v>
      </c>
    </row>
    <row r="275" spans="1:5">
      <c r="A275" s="11">
        <v>2022</v>
      </c>
      <c r="B275" s="11" t="s">
        <v>13</v>
      </c>
      <c r="C275" s="11" t="s">
        <v>55</v>
      </c>
      <c r="D275" s="12">
        <v>20870</v>
      </c>
      <c r="E275" s="13">
        <v>0.15094421501052344</v>
      </c>
    </row>
    <row r="276" spans="1:5">
      <c r="A276" s="11">
        <v>2023</v>
      </c>
      <c r="B276" s="11" t="s">
        <v>13</v>
      </c>
      <c r="C276" s="11" t="s">
        <v>55</v>
      </c>
      <c r="D276" s="12">
        <v>21272</v>
      </c>
      <c r="E276" s="13">
        <v>0.15244811374842335</v>
      </c>
    </row>
    <row r="277" spans="1:5">
      <c r="A277" s="11">
        <v>2024</v>
      </c>
      <c r="B277" s="11" t="s">
        <v>13</v>
      </c>
      <c r="C277" s="11" t="s">
        <v>55</v>
      </c>
      <c r="D277" s="12">
        <v>21932</v>
      </c>
      <c r="E277" s="13">
        <v>0.15534228140383186</v>
      </c>
    </row>
    <row r="278" spans="1:5">
      <c r="A278" s="11">
        <v>2019</v>
      </c>
      <c r="B278" s="11" t="s">
        <v>14</v>
      </c>
      <c r="C278" s="11" t="s">
        <v>55</v>
      </c>
      <c r="D278" s="12">
        <v>75099</v>
      </c>
      <c r="E278" s="13">
        <v>0.14872031495065033</v>
      </c>
    </row>
    <row r="279" spans="1:5">
      <c r="A279" s="11">
        <v>2020</v>
      </c>
      <c r="B279" s="11" t="s">
        <v>14</v>
      </c>
      <c r="C279" s="11" t="s">
        <v>55</v>
      </c>
      <c r="D279" s="12">
        <v>72816</v>
      </c>
      <c r="E279" s="13">
        <v>0.14424636937577628</v>
      </c>
    </row>
    <row r="280" spans="1:5">
      <c r="A280" s="11">
        <v>2021</v>
      </c>
      <c r="B280" s="11" t="s">
        <v>14</v>
      </c>
      <c r="C280" s="11" t="s">
        <v>55</v>
      </c>
      <c r="D280" s="12">
        <v>72280</v>
      </c>
      <c r="E280" s="13">
        <v>0.14223614584911712</v>
      </c>
    </row>
    <row r="281" spans="1:5">
      <c r="A281" s="11">
        <v>2022</v>
      </c>
      <c r="B281" s="11" t="s">
        <v>14</v>
      </c>
      <c r="C281" s="11" t="s">
        <v>55</v>
      </c>
      <c r="D281" s="12">
        <v>71660</v>
      </c>
      <c r="E281" s="13">
        <v>0.14091902170813678</v>
      </c>
    </row>
    <row r="282" spans="1:5">
      <c r="A282" s="11">
        <v>2023</v>
      </c>
      <c r="B282" s="11" t="s">
        <v>14</v>
      </c>
      <c r="C282" s="11" t="s">
        <v>55</v>
      </c>
      <c r="D282" s="12">
        <v>72776</v>
      </c>
      <c r="E282" s="13">
        <v>0.14179196078393169</v>
      </c>
    </row>
    <row r="283" spans="1:5">
      <c r="A283" s="11">
        <v>2024</v>
      </c>
      <c r="B283" s="11" t="s">
        <v>14</v>
      </c>
      <c r="C283" s="11" t="s">
        <v>55</v>
      </c>
      <c r="D283" s="12">
        <v>73607</v>
      </c>
      <c r="E283" s="13">
        <v>0.14226268935953088</v>
      </c>
    </row>
    <row r="284" spans="1:5">
      <c r="A284" s="11">
        <v>2019</v>
      </c>
      <c r="B284" s="11" t="s">
        <v>15</v>
      </c>
      <c r="C284" s="11" t="s">
        <v>55</v>
      </c>
      <c r="D284" s="12">
        <v>695170</v>
      </c>
      <c r="E284" s="13">
        <v>0.14756737881471874</v>
      </c>
    </row>
    <row r="285" spans="1:5">
      <c r="A285" s="11">
        <v>2020</v>
      </c>
      <c r="B285" s="11" t="s">
        <v>15</v>
      </c>
      <c r="C285" s="11" t="s">
        <v>55</v>
      </c>
      <c r="D285" s="12">
        <v>680914</v>
      </c>
      <c r="E285" s="13">
        <v>0.14427012133780931</v>
      </c>
    </row>
    <row r="286" spans="1:5">
      <c r="A286" s="11">
        <v>2021</v>
      </c>
      <c r="B286" s="11" t="s">
        <v>15</v>
      </c>
      <c r="C286" s="11" t="s">
        <v>55</v>
      </c>
      <c r="D286" s="12">
        <v>677501</v>
      </c>
      <c r="E286" s="13">
        <v>0.14325781102810745</v>
      </c>
    </row>
    <row r="287" spans="1:5">
      <c r="A287" s="11">
        <v>2022</v>
      </c>
      <c r="B287" s="11" t="s">
        <v>15</v>
      </c>
      <c r="C287" s="11" t="s">
        <v>55</v>
      </c>
      <c r="D287" s="12">
        <v>657822</v>
      </c>
      <c r="E287" s="13">
        <v>0.13981220138404774</v>
      </c>
    </row>
    <row r="288" spans="1:5">
      <c r="A288" s="11">
        <v>2023</v>
      </c>
      <c r="B288" s="11" t="s">
        <v>15</v>
      </c>
      <c r="C288" s="11" t="s">
        <v>55</v>
      </c>
      <c r="D288" s="12">
        <v>664608</v>
      </c>
      <c r="E288" s="13">
        <v>0.1406250099183238</v>
      </c>
    </row>
    <row r="289" spans="1:5">
      <c r="A289" s="11">
        <v>2024</v>
      </c>
      <c r="B289" s="11" t="s">
        <v>15</v>
      </c>
      <c r="C289" s="11" t="s">
        <v>55</v>
      </c>
      <c r="D289" s="12">
        <v>673116</v>
      </c>
      <c r="E289" s="13">
        <v>0.14127594055091899</v>
      </c>
    </row>
    <row r="290" spans="1:5">
      <c r="A290" s="11">
        <v>2019</v>
      </c>
      <c r="B290" s="11" t="s">
        <v>16</v>
      </c>
      <c r="C290" s="11" t="s">
        <v>55</v>
      </c>
      <c r="D290" s="12">
        <v>1888352</v>
      </c>
      <c r="E290" s="13">
        <v>0.14387732112270135</v>
      </c>
    </row>
    <row r="291" spans="1:5">
      <c r="A291" s="11">
        <v>2020</v>
      </c>
      <c r="B291" s="11" t="s">
        <v>16</v>
      </c>
      <c r="C291" s="11" t="s">
        <v>55</v>
      </c>
      <c r="D291" s="12">
        <v>1843716</v>
      </c>
      <c r="E291" s="13">
        <v>0.14031128790215477</v>
      </c>
    </row>
    <row r="292" spans="1:5">
      <c r="A292" s="11">
        <v>2021</v>
      </c>
      <c r="B292" s="11" t="s">
        <v>16</v>
      </c>
      <c r="C292" s="11" t="s">
        <v>55</v>
      </c>
      <c r="D292" s="12">
        <v>1826519</v>
      </c>
      <c r="E292" s="13">
        <v>0.13861429192966618</v>
      </c>
    </row>
    <row r="293" spans="1:5">
      <c r="A293" s="11">
        <v>2022</v>
      </c>
      <c r="B293" s="11" t="s">
        <v>16</v>
      </c>
      <c r="C293" s="11" t="s">
        <v>55</v>
      </c>
      <c r="D293" s="12">
        <v>1765732</v>
      </c>
      <c r="E293" s="13">
        <v>0.13473500370577499</v>
      </c>
    </row>
    <row r="294" spans="1:5">
      <c r="A294" s="11">
        <v>2023</v>
      </c>
      <c r="B294" s="11" t="s">
        <v>16</v>
      </c>
      <c r="C294" s="11" t="s">
        <v>55</v>
      </c>
      <c r="D294" s="12">
        <v>1778007</v>
      </c>
      <c r="E294" s="13">
        <v>0.1349384878722045</v>
      </c>
    </row>
    <row r="295" spans="1:5">
      <c r="A295" s="11">
        <v>2024</v>
      </c>
      <c r="B295" s="11" t="s">
        <v>16</v>
      </c>
      <c r="C295" s="11" t="s">
        <v>55</v>
      </c>
      <c r="D295" s="12">
        <v>1785707</v>
      </c>
      <c r="E295" s="13">
        <v>0.13478124418820903</v>
      </c>
    </row>
    <row r="296" spans="1:5">
      <c r="A296" s="11">
        <v>2019</v>
      </c>
      <c r="B296" s="11" t="s">
        <v>2</v>
      </c>
      <c r="C296" s="11" t="s">
        <v>56</v>
      </c>
      <c r="D296" s="12">
        <v>31200</v>
      </c>
      <c r="E296" s="13">
        <v>0.22708745778502387</v>
      </c>
    </row>
    <row r="297" spans="1:5">
      <c r="A297" s="11">
        <v>2020</v>
      </c>
      <c r="B297" s="11" t="s">
        <v>2</v>
      </c>
      <c r="C297" s="11" t="s">
        <v>56</v>
      </c>
      <c r="D297" s="12">
        <v>31256</v>
      </c>
      <c r="E297" s="13">
        <v>0.22822594777732344</v>
      </c>
    </row>
    <row r="298" spans="1:5">
      <c r="A298" s="11">
        <v>2021</v>
      </c>
      <c r="B298" s="11" t="s">
        <v>2</v>
      </c>
      <c r="C298" s="11" t="s">
        <v>56</v>
      </c>
      <c r="D298" s="12">
        <v>31459</v>
      </c>
      <c r="E298" s="13">
        <v>0.22793734059819151</v>
      </c>
    </row>
    <row r="299" spans="1:5">
      <c r="A299" s="11">
        <v>2022</v>
      </c>
      <c r="B299" s="11" t="s">
        <v>2</v>
      </c>
      <c r="C299" s="11" t="s">
        <v>56</v>
      </c>
      <c r="D299" s="12">
        <v>31302</v>
      </c>
      <c r="E299" s="13">
        <v>0.22639462473691443</v>
      </c>
    </row>
    <row r="300" spans="1:5">
      <c r="A300" s="11">
        <v>2023</v>
      </c>
      <c r="B300" s="11" t="s">
        <v>2</v>
      </c>
      <c r="C300" s="11" t="s">
        <v>56</v>
      </c>
      <c r="D300" s="12">
        <v>31554</v>
      </c>
      <c r="E300" s="13">
        <v>0.22613519091847264</v>
      </c>
    </row>
    <row r="301" spans="1:5">
      <c r="A301" s="11">
        <v>2024</v>
      </c>
      <c r="B301" s="11" t="s">
        <v>2</v>
      </c>
      <c r="C301" s="11" t="s">
        <v>56</v>
      </c>
      <c r="D301" s="12">
        <v>31833</v>
      </c>
      <c r="E301" s="13">
        <v>0.2254701278464426</v>
      </c>
    </row>
    <row r="302" spans="1:5">
      <c r="A302" s="11">
        <v>2019</v>
      </c>
      <c r="B302" s="11" t="s">
        <v>11</v>
      </c>
      <c r="C302" s="11" t="s">
        <v>56</v>
      </c>
      <c r="D302" s="12">
        <v>26673</v>
      </c>
      <c r="E302" s="13">
        <v>0.20072847133901761</v>
      </c>
    </row>
    <row r="303" spans="1:5">
      <c r="A303" s="11">
        <v>2020</v>
      </c>
      <c r="B303" s="11" t="s">
        <v>11</v>
      </c>
      <c r="C303" s="11" t="s">
        <v>56</v>
      </c>
      <c r="D303" s="12">
        <v>26957</v>
      </c>
      <c r="E303" s="13">
        <v>0.20242699126673624</v>
      </c>
    </row>
    <row r="304" spans="1:5">
      <c r="A304" s="11">
        <v>2021</v>
      </c>
      <c r="B304" s="11" t="s">
        <v>11</v>
      </c>
      <c r="C304" s="11" t="s">
        <v>56</v>
      </c>
      <c r="D304" s="12">
        <v>27066</v>
      </c>
      <c r="E304" s="13">
        <v>0.20253827618719786</v>
      </c>
    </row>
    <row r="305" spans="1:5">
      <c r="A305" s="11">
        <v>2022</v>
      </c>
      <c r="B305" s="11" t="s">
        <v>11</v>
      </c>
      <c r="C305" s="11" t="s">
        <v>56</v>
      </c>
      <c r="D305" s="12">
        <v>27049</v>
      </c>
      <c r="E305" s="13">
        <v>0.20155587514251011</v>
      </c>
    </row>
    <row r="306" spans="1:5">
      <c r="A306" s="11">
        <v>2023</v>
      </c>
      <c r="B306" s="11" t="s">
        <v>11</v>
      </c>
      <c r="C306" s="11" t="s">
        <v>56</v>
      </c>
      <c r="D306" s="12">
        <v>27178</v>
      </c>
      <c r="E306" s="13">
        <v>0.20099097766602575</v>
      </c>
    </row>
    <row r="307" spans="1:5">
      <c r="A307" s="11">
        <v>2024</v>
      </c>
      <c r="B307" s="11" t="s">
        <v>11</v>
      </c>
      <c r="C307" s="11" t="s">
        <v>56</v>
      </c>
      <c r="D307" s="12">
        <v>27083</v>
      </c>
      <c r="E307" s="13">
        <v>0.19962703069257304</v>
      </c>
    </row>
    <row r="308" spans="1:5">
      <c r="A308" s="11">
        <v>2019</v>
      </c>
      <c r="B308" s="11" t="s">
        <v>12</v>
      </c>
      <c r="C308" s="11" t="s">
        <v>56</v>
      </c>
      <c r="D308" s="12">
        <v>18848</v>
      </c>
      <c r="E308" s="13">
        <v>0.1937042023370297</v>
      </c>
    </row>
    <row r="309" spans="1:5">
      <c r="A309" s="11">
        <v>2020</v>
      </c>
      <c r="B309" s="11" t="s">
        <v>12</v>
      </c>
      <c r="C309" s="11" t="s">
        <v>56</v>
      </c>
      <c r="D309" s="12">
        <v>19098</v>
      </c>
      <c r="E309" s="13">
        <v>0.1954159418806917</v>
      </c>
    </row>
    <row r="310" spans="1:5">
      <c r="A310" s="11">
        <v>2021</v>
      </c>
      <c r="B310" s="11" t="s">
        <v>12</v>
      </c>
      <c r="C310" s="11" t="s">
        <v>56</v>
      </c>
      <c r="D310" s="12">
        <v>19331</v>
      </c>
      <c r="E310" s="13">
        <v>0.19624783001532947</v>
      </c>
    </row>
    <row r="311" spans="1:5">
      <c r="A311" s="11">
        <v>2022</v>
      </c>
      <c r="B311" s="11" t="s">
        <v>12</v>
      </c>
      <c r="C311" s="11" t="s">
        <v>56</v>
      </c>
      <c r="D311" s="12">
        <v>19461</v>
      </c>
      <c r="E311" s="13">
        <v>0.19900400850785341</v>
      </c>
    </row>
    <row r="312" spans="1:5">
      <c r="A312" s="11">
        <v>2023</v>
      </c>
      <c r="B312" s="11" t="s">
        <v>12</v>
      </c>
      <c r="C312" s="11" t="s">
        <v>56</v>
      </c>
      <c r="D312" s="12">
        <v>19787</v>
      </c>
      <c r="E312" s="13">
        <v>0.19993533197934665</v>
      </c>
    </row>
    <row r="313" spans="1:5">
      <c r="A313" s="11">
        <v>2024</v>
      </c>
      <c r="B313" s="11" t="s">
        <v>12</v>
      </c>
      <c r="C313" s="11" t="s">
        <v>56</v>
      </c>
      <c r="D313" s="12">
        <v>19731</v>
      </c>
      <c r="E313" s="13">
        <v>0.19857292379533836</v>
      </c>
    </row>
    <row r="314" spans="1:5">
      <c r="A314" s="11">
        <v>2019</v>
      </c>
      <c r="B314" s="11" t="s">
        <v>13</v>
      </c>
      <c r="C314" s="11" t="s">
        <v>56</v>
      </c>
      <c r="D314" s="12">
        <v>31200</v>
      </c>
      <c r="E314" s="13">
        <v>0.22708745778502387</v>
      </c>
    </row>
    <row r="315" spans="1:5">
      <c r="A315" s="11">
        <v>2020</v>
      </c>
      <c r="B315" s="11" t="s">
        <v>13</v>
      </c>
      <c r="C315" s="11" t="s">
        <v>56</v>
      </c>
      <c r="D315" s="12">
        <v>31256</v>
      </c>
      <c r="E315" s="13">
        <v>0.22822594777732344</v>
      </c>
    </row>
    <row r="316" spans="1:5">
      <c r="A316" s="11">
        <v>2021</v>
      </c>
      <c r="B316" s="11" t="s">
        <v>13</v>
      </c>
      <c r="C316" s="11" t="s">
        <v>56</v>
      </c>
      <c r="D316" s="12">
        <v>31459</v>
      </c>
      <c r="E316" s="13">
        <v>0.22793734059819151</v>
      </c>
    </row>
    <row r="317" spans="1:5">
      <c r="A317" s="11">
        <v>2022</v>
      </c>
      <c r="B317" s="11" t="s">
        <v>13</v>
      </c>
      <c r="C317" s="11" t="s">
        <v>56</v>
      </c>
      <c r="D317" s="12">
        <v>31302</v>
      </c>
      <c r="E317" s="13">
        <v>0.22639462473691443</v>
      </c>
    </row>
    <row r="318" spans="1:5">
      <c r="A318" s="11">
        <v>2023</v>
      </c>
      <c r="B318" s="11" t="s">
        <v>13</v>
      </c>
      <c r="C318" s="11" t="s">
        <v>56</v>
      </c>
      <c r="D318" s="12">
        <v>31554</v>
      </c>
      <c r="E318" s="13">
        <v>0.22613519091847264</v>
      </c>
    </row>
    <row r="319" spans="1:5">
      <c r="A319" s="11">
        <v>2024</v>
      </c>
      <c r="B319" s="11" t="s">
        <v>13</v>
      </c>
      <c r="C319" s="11" t="s">
        <v>56</v>
      </c>
      <c r="D319" s="12">
        <v>31833</v>
      </c>
      <c r="E319" s="13">
        <v>0.2254701278464426</v>
      </c>
    </row>
    <row r="320" spans="1:5">
      <c r="A320" s="11">
        <v>2019</v>
      </c>
      <c r="B320" s="11" t="s">
        <v>14</v>
      </c>
      <c r="C320" s="11" t="s">
        <v>56</v>
      </c>
      <c r="D320" s="12">
        <v>107921</v>
      </c>
      <c r="E320" s="13">
        <v>0.21371849305302515</v>
      </c>
    </row>
    <row r="321" spans="1:5">
      <c r="A321" s="11">
        <v>2020</v>
      </c>
      <c r="B321" s="11" t="s">
        <v>14</v>
      </c>
      <c r="C321" s="11" t="s">
        <v>56</v>
      </c>
      <c r="D321" s="12">
        <v>108567</v>
      </c>
      <c r="E321" s="13">
        <v>0.21506805625164668</v>
      </c>
    </row>
    <row r="322" spans="1:5">
      <c r="A322" s="11">
        <v>2021</v>
      </c>
      <c r="B322" s="11" t="s">
        <v>14</v>
      </c>
      <c r="C322" s="11" t="s">
        <v>56</v>
      </c>
      <c r="D322" s="12">
        <v>109315</v>
      </c>
      <c r="E322" s="13">
        <v>0.2151154438779225</v>
      </c>
    </row>
    <row r="323" spans="1:5">
      <c r="A323" s="11">
        <v>2022</v>
      </c>
      <c r="B323" s="11" t="s">
        <v>14</v>
      </c>
      <c r="C323" s="11" t="s">
        <v>56</v>
      </c>
      <c r="D323" s="12">
        <v>109114</v>
      </c>
      <c r="E323" s="13">
        <v>0.21457212021576383</v>
      </c>
    </row>
    <row r="324" spans="1:5">
      <c r="A324" s="11">
        <v>2023</v>
      </c>
      <c r="B324" s="11" t="s">
        <v>14</v>
      </c>
      <c r="C324" s="11" t="s">
        <v>56</v>
      </c>
      <c r="D324" s="12">
        <v>110073</v>
      </c>
      <c r="E324" s="13">
        <v>0.21445897685184284</v>
      </c>
    </row>
    <row r="325" spans="1:5">
      <c r="A325" s="11">
        <v>2024</v>
      </c>
      <c r="B325" s="11" t="s">
        <v>14</v>
      </c>
      <c r="C325" s="11" t="s">
        <v>56</v>
      </c>
      <c r="D325" s="12">
        <v>110480</v>
      </c>
      <c r="E325" s="13">
        <v>0.21352835899358719</v>
      </c>
    </row>
    <row r="326" spans="1:5">
      <c r="A326" s="11">
        <v>2019</v>
      </c>
      <c r="B326" s="11" t="s">
        <v>15</v>
      </c>
      <c r="C326" s="11" t="s">
        <v>56</v>
      </c>
      <c r="D326" s="12">
        <v>975934</v>
      </c>
      <c r="E326" s="13">
        <v>0.20716662438851463</v>
      </c>
    </row>
    <row r="327" spans="1:5">
      <c r="A327" s="11">
        <v>2020</v>
      </c>
      <c r="B327" s="11" t="s">
        <v>15</v>
      </c>
      <c r="C327" s="11" t="s">
        <v>56</v>
      </c>
      <c r="D327" s="12">
        <v>984318</v>
      </c>
      <c r="E327" s="13">
        <v>0.20855449777062857</v>
      </c>
    </row>
    <row r="328" spans="1:5">
      <c r="A328" s="11">
        <v>2021</v>
      </c>
      <c r="B328" s="11" t="s">
        <v>15</v>
      </c>
      <c r="C328" s="11" t="s">
        <v>56</v>
      </c>
      <c r="D328" s="12">
        <v>986310</v>
      </c>
      <c r="E328" s="13">
        <v>0.20855557644214942</v>
      </c>
    </row>
    <row r="329" spans="1:5">
      <c r="A329" s="11">
        <v>2022</v>
      </c>
      <c r="B329" s="11" t="s">
        <v>15</v>
      </c>
      <c r="C329" s="11" t="s">
        <v>56</v>
      </c>
      <c r="D329" s="12">
        <v>994222</v>
      </c>
      <c r="E329" s="13">
        <v>0.2113099994899087</v>
      </c>
    </row>
    <row r="330" spans="1:5">
      <c r="A330" s="11">
        <v>2023</v>
      </c>
      <c r="B330" s="11" t="s">
        <v>15</v>
      </c>
      <c r="C330" s="11" t="s">
        <v>56</v>
      </c>
      <c r="D330" s="12">
        <v>998261</v>
      </c>
      <c r="E330" s="13">
        <v>0.2112229510118383</v>
      </c>
    </row>
    <row r="331" spans="1:5">
      <c r="A331" s="11">
        <v>2024</v>
      </c>
      <c r="B331" s="11" t="s">
        <v>15</v>
      </c>
      <c r="C331" s="11" t="s">
        <v>56</v>
      </c>
      <c r="D331" s="12">
        <v>1006074</v>
      </c>
      <c r="E331" s="13">
        <v>0.21115833023405367</v>
      </c>
    </row>
    <row r="332" spans="1:5">
      <c r="A332" s="11">
        <v>2019</v>
      </c>
      <c r="B332" s="11" t="s">
        <v>16</v>
      </c>
      <c r="C332" s="11" t="s">
        <v>56</v>
      </c>
      <c r="D332" s="12">
        <v>2543298</v>
      </c>
      <c r="E332" s="13">
        <v>0.19377896867571517</v>
      </c>
    </row>
    <row r="333" spans="1:5">
      <c r="A333" s="11">
        <v>2020</v>
      </c>
      <c r="B333" s="11" t="s">
        <v>16</v>
      </c>
      <c r="C333" s="11" t="s">
        <v>56</v>
      </c>
      <c r="D333" s="12">
        <v>2574276</v>
      </c>
      <c r="E333" s="13">
        <v>0.19590868711645798</v>
      </c>
    </row>
    <row r="334" spans="1:5">
      <c r="A334" s="11">
        <v>2021</v>
      </c>
      <c r="B334" s="11" t="s">
        <v>16</v>
      </c>
      <c r="C334" s="11" t="s">
        <v>56</v>
      </c>
      <c r="D334" s="12">
        <v>2596834</v>
      </c>
      <c r="E334" s="13">
        <v>0.19707339817920466</v>
      </c>
    </row>
    <row r="335" spans="1:5">
      <c r="A335" s="11">
        <v>2022</v>
      </c>
      <c r="B335" s="11" t="s">
        <v>16</v>
      </c>
      <c r="C335" s="11" t="s">
        <v>56</v>
      </c>
      <c r="D335" s="12">
        <v>2615185</v>
      </c>
      <c r="E335" s="13">
        <v>0.19955291101157319</v>
      </c>
    </row>
    <row r="336" spans="1:5">
      <c r="A336" s="11">
        <v>2023</v>
      </c>
      <c r="B336" s="11" t="s">
        <v>16</v>
      </c>
      <c r="C336" s="11" t="s">
        <v>56</v>
      </c>
      <c r="D336" s="12">
        <v>2640881</v>
      </c>
      <c r="E336" s="13">
        <v>0.20042468268709587</v>
      </c>
    </row>
    <row r="337" spans="1:5">
      <c r="A337" s="11">
        <v>2024</v>
      </c>
      <c r="B337" s="11" t="s">
        <v>16</v>
      </c>
      <c r="C337" s="11" t="s">
        <v>56</v>
      </c>
      <c r="D337" s="12">
        <v>2659326</v>
      </c>
      <c r="E337" s="13">
        <v>0.20072008844791064</v>
      </c>
    </row>
    <row r="338" spans="1:5">
      <c r="A338" s="11">
        <v>2019</v>
      </c>
      <c r="B338" s="11" t="s">
        <v>2</v>
      </c>
      <c r="C338" s="11" t="s">
        <v>57</v>
      </c>
      <c r="D338" s="12">
        <v>36173</v>
      </c>
      <c r="E338" s="13">
        <v>0.26328316059159196</v>
      </c>
    </row>
    <row r="339" spans="1:5">
      <c r="A339" s="11">
        <v>2020</v>
      </c>
      <c r="B339" s="11" t="s">
        <v>2</v>
      </c>
      <c r="C339" s="11" t="s">
        <v>57</v>
      </c>
      <c r="D339" s="12">
        <v>35966</v>
      </c>
      <c r="E339" s="13">
        <v>0.26261755943688297</v>
      </c>
    </row>
    <row r="340" spans="1:5">
      <c r="A340" s="11">
        <v>2021</v>
      </c>
      <c r="B340" s="11" t="s">
        <v>2</v>
      </c>
      <c r="C340" s="11" t="s">
        <v>57</v>
      </c>
      <c r="D340" s="12">
        <v>36079</v>
      </c>
      <c r="E340" s="13">
        <v>0.26141172038024579</v>
      </c>
    </row>
    <row r="341" spans="1:5">
      <c r="A341" s="11">
        <v>2022</v>
      </c>
      <c r="B341" s="11" t="s">
        <v>2</v>
      </c>
      <c r="C341" s="11" t="s">
        <v>57</v>
      </c>
      <c r="D341" s="12">
        <v>36251</v>
      </c>
      <c r="E341" s="13">
        <v>0.26218872728061737</v>
      </c>
    </row>
    <row r="342" spans="1:5">
      <c r="A342" s="11">
        <v>2023</v>
      </c>
      <c r="B342" s="11" t="s">
        <v>2</v>
      </c>
      <c r="C342" s="11" t="s">
        <v>57</v>
      </c>
      <c r="D342" s="12">
        <v>36189</v>
      </c>
      <c r="E342" s="13">
        <v>0.25935242518059853</v>
      </c>
    </row>
    <row r="343" spans="1:5">
      <c r="A343" s="11">
        <v>2024</v>
      </c>
      <c r="B343" s="11" t="s">
        <v>2</v>
      </c>
      <c r="C343" s="11" t="s">
        <v>57</v>
      </c>
      <c r="D343" s="12">
        <v>36292</v>
      </c>
      <c r="E343" s="13">
        <v>0.25705280305981515</v>
      </c>
    </row>
    <row r="344" spans="1:5">
      <c r="A344" s="11">
        <v>2019</v>
      </c>
      <c r="B344" s="11" t="s">
        <v>11</v>
      </c>
      <c r="C344" s="11" t="s">
        <v>57</v>
      </c>
      <c r="D344" s="12">
        <v>38804</v>
      </c>
      <c r="E344" s="13">
        <v>0.2920206801574341</v>
      </c>
    </row>
    <row r="345" spans="1:5">
      <c r="A345" s="11">
        <v>2020</v>
      </c>
      <c r="B345" s="11" t="s">
        <v>11</v>
      </c>
      <c r="C345" s="11" t="s">
        <v>57</v>
      </c>
      <c r="D345" s="12">
        <v>38637</v>
      </c>
      <c r="E345" s="13">
        <v>0.29013509150027411</v>
      </c>
    </row>
    <row r="346" spans="1:5">
      <c r="A346" s="11">
        <v>2021</v>
      </c>
      <c r="B346" s="11" t="s">
        <v>11</v>
      </c>
      <c r="C346" s="11" t="s">
        <v>57</v>
      </c>
      <c r="D346" s="12">
        <v>38474</v>
      </c>
      <c r="E346" s="13">
        <v>0.28790577248305071</v>
      </c>
    </row>
    <row r="347" spans="1:5">
      <c r="A347" s="11">
        <v>2022</v>
      </c>
      <c r="B347" s="11" t="s">
        <v>11</v>
      </c>
      <c r="C347" s="11" t="s">
        <v>57</v>
      </c>
      <c r="D347" s="12">
        <v>38355</v>
      </c>
      <c r="E347" s="13">
        <v>0.28580263932459521</v>
      </c>
    </row>
    <row r="348" spans="1:5">
      <c r="A348" s="11">
        <v>2023</v>
      </c>
      <c r="B348" s="11" t="s">
        <v>11</v>
      </c>
      <c r="C348" s="11" t="s">
        <v>57</v>
      </c>
      <c r="D348" s="12">
        <v>38198</v>
      </c>
      <c r="E348" s="13">
        <v>0.28248779766306759</v>
      </c>
    </row>
    <row r="349" spans="1:5">
      <c r="A349" s="11">
        <v>2024</v>
      </c>
      <c r="B349" s="11" t="s">
        <v>11</v>
      </c>
      <c r="C349" s="11" t="s">
        <v>57</v>
      </c>
      <c r="D349" s="12">
        <v>37925</v>
      </c>
      <c r="E349" s="13">
        <v>0.27954270719698088</v>
      </c>
    </row>
    <row r="350" spans="1:5">
      <c r="A350" s="11">
        <v>2019</v>
      </c>
      <c r="B350" s="11" t="s">
        <v>12</v>
      </c>
      <c r="C350" s="11" t="s">
        <v>57</v>
      </c>
      <c r="D350" s="12">
        <v>29095</v>
      </c>
      <c r="E350" s="13">
        <v>0.29901441887711583</v>
      </c>
    </row>
    <row r="351" spans="1:5">
      <c r="A351" s="11">
        <v>2020</v>
      </c>
      <c r="B351" s="11" t="s">
        <v>12</v>
      </c>
      <c r="C351" s="11" t="s">
        <v>57</v>
      </c>
      <c r="D351" s="12">
        <v>28983</v>
      </c>
      <c r="E351" s="13">
        <v>0.2965619564105188</v>
      </c>
    </row>
    <row r="352" spans="1:5">
      <c r="A352" s="11">
        <v>2021</v>
      </c>
      <c r="B352" s="11" t="s">
        <v>12</v>
      </c>
      <c r="C352" s="11" t="s">
        <v>57</v>
      </c>
      <c r="D352" s="12">
        <v>28961</v>
      </c>
      <c r="E352" s="13">
        <v>0.29401134990812461</v>
      </c>
    </row>
    <row r="353" spans="1:5">
      <c r="A353" s="11">
        <v>2022</v>
      </c>
      <c r="B353" s="11" t="s">
        <v>12</v>
      </c>
      <c r="C353" s="11" t="s">
        <v>57</v>
      </c>
      <c r="D353" s="12">
        <v>28463</v>
      </c>
      <c r="E353" s="13">
        <v>0.29105652814136124</v>
      </c>
    </row>
    <row r="354" spans="1:5">
      <c r="A354" s="11">
        <v>2023</v>
      </c>
      <c r="B354" s="11" t="s">
        <v>12</v>
      </c>
      <c r="C354" s="11" t="s">
        <v>57</v>
      </c>
      <c r="D354" s="12">
        <v>28380</v>
      </c>
      <c r="E354" s="13">
        <v>0.28676225408469491</v>
      </c>
    </row>
    <row r="355" spans="1:5">
      <c r="A355" s="11">
        <v>2024</v>
      </c>
      <c r="B355" s="11" t="s">
        <v>12</v>
      </c>
      <c r="C355" s="11" t="s">
        <v>57</v>
      </c>
      <c r="D355" s="12">
        <v>28195</v>
      </c>
      <c r="E355" s="13">
        <v>0.28375467976329455</v>
      </c>
    </row>
    <row r="356" spans="1:5">
      <c r="A356" s="11">
        <v>2019</v>
      </c>
      <c r="B356" s="11" t="s">
        <v>13</v>
      </c>
      <c r="C356" s="11" t="s">
        <v>57</v>
      </c>
      <c r="D356" s="12">
        <v>36173</v>
      </c>
      <c r="E356" s="13">
        <v>0.26328316059159196</v>
      </c>
    </row>
    <row r="357" spans="1:5">
      <c r="A357" s="11">
        <v>2020</v>
      </c>
      <c r="B357" s="11" t="s">
        <v>13</v>
      </c>
      <c r="C357" s="11" t="s">
        <v>57</v>
      </c>
      <c r="D357" s="12">
        <v>35966</v>
      </c>
      <c r="E357" s="13">
        <v>0.26261755943688297</v>
      </c>
    </row>
    <row r="358" spans="1:5">
      <c r="A358" s="11">
        <v>2021</v>
      </c>
      <c r="B358" s="11" t="s">
        <v>13</v>
      </c>
      <c r="C358" s="11" t="s">
        <v>57</v>
      </c>
      <c r="D358" s="12">
        <v>36079</v>
      </c>
      <c r="E358" s="13">
        <v>0.26141172038024579</v>
      </c>
    </row>
    <row r="359" spans="1:5">
      <c r="A359" s="11">
        <v>2022</v>
      </c>
      <c r="B359" s="11" t="s">
        <v>13</v>
      </c>
      <c r="C359" s="11" t="s">
        <v>57</v>
      </c>
      <c r="D359" s="12">
        <v>36251</v>
      </c>
      <c r="E359" s="13">
        <v>0.26218872728061737</v>
      </c>
    </row>
    <row r="360" spans="1:5">
      <c r="A360" s="11">
        <v>2023</v>
      </c>
      <c r="B360" s="11" t="s">
        <v>13</v>
      </c>
      <c r="C360" s="11" t="s">
        <v>57</v>
      </c>
      <c r="D360" s="12">
        <v>36189</v>
      </c>
      <c r="E360" s="13">
        <v>0.25935242518059853</v>
      </c>
    </row>
    <row r="361" spans="1:5">
      <c r="A361" s="11">
        <v>2024</v>
      </c>
      <c r="B361" s="11" t="s">
        <v>13</v>
      </c>
      <c r="C361" s="11" t="s">
        <v>57</v>
      </c>
      <c r="D361" s="12">
        <v>36292</v>
      </c>
      <c r="E361" s="13">
        <v>0.25705280305981515</v>
      </c>
    </row>
    <row r="362" spans="1:5">
      <c r="A362" s="11">
        <v>2019</v>
      </c>
      <c r="B362" s="11" t="s">
        <v>14</v>
      </c>
      <c r="C362" s="11" t="s">
        <v>57</v>
      </c>
      <c r="D362" s="12">
        <v>140245</v>
      </c>
      <c r="E362" s="13">
        <v>0.27773047004958729</v>
      </c>
    </row>
    <row r="363" spans="1:5">
      <c r="A363" s="11">
        <v>2020</v>
      </c>
      <c r="B363" s="11" t="s">
        <v>14</v>
      </c>
      <c r="C363" s="11" t="s">
        <v>57</v>
      </c>
      <c r="D363" s="12">
        <v>139552</v>
      </c>
      <c r="E363" s="13">
        <v>0.27644843632070332</v>
      </c>
    </row>
    <row r="364" spans="1:5">
      <c r="A364" s="11">
        <v>2021</v>
      </c>
      <c r="B364" s="11" t="s">
        <v>14</v>
      </c>
      <c r="C364" s="11" t="s">
        <v>57</v>
      </c>
      <c r="D364" s="12">
        <v>139593</v>
      </c>
      <c r="E364" s="13">
        <v>0.27469798433198406</v>
      </c>
    </row>
    <row r="365" spans="1:5">
      <c r="A365" s="11">
        <v>2022</v>
      </c>
      <c r="B365" s="11" t="s">
        <v>14</v>
      </c>
      <c r="C365" s="11" t="s">
        <v>57</v>
      </c>
      <c r="D365" s="12">
        <v>139320</v>
      </c>
      <c r="E365" s="13">
        <v>0.2739720639740108</v>
      </c>
    </row>
    <row r="366" spans="1:5">
      <c r="A366" s="11">
        <v>2023</v>
      </c>
      <c r="B366" s="11" t="s">
        <v>14</v>
      </c>
      <c r="C366" s="11" t="s">
        <v>57</v>
      </c>
      <c r="D366" s="12">
        <v>138956</v>
      </c>
      <c r="E366" s="13">
        <v>0.27073270999631766</v>
      </c>
    </row>
    <row r="367" spans="1:5">
      <c r="A367" s="11">
        <v>2024</v>
      </c>
      <c r="B367" s="11" t="s">
        <v>14</v>
      </c>
      <c r="C367" s="11" t="s">
        <v>57</v>
      </c>
      <c r="D367" s="12">
        <v>138704</v>
      </c>
      <c r="E367" s="13">
        <v>0.26807781956776355</v>
      </c>
    </row>
    <row r="368" spans="1:5">
      <c r="A368" s="11">
        <v>2019</v>
      </c>
      <c r="B368" s="11" t="s">
        <v>15</v>
      </c>
      <c r="C368" s="11" t="s">
        <v>57</v>
      </c>
      <c r="D368" s="12">
        <v>1324602</v>
      </c>
      <c r="E368" s="13">
        <v>0.28118020788114284</v>
      </c>
    </row>
    <row r="369" spans="1:5">
      <c r="A369" s="11">
        <v>2020</v>
      </c>
      <c r="B369" s="11" t="s">
        <v>15</v>
      </c>
      <c r="C369" s="11" t="s">
        <v>57</v>
      </c>
      <c r="D369" s="12">
        <v>1325973</v>
      </c>
      <c r="E369" s="13">
        <v>0.280943387271607</v>
      </c>
    </row>
    <row r="370" spans="1:5">
      <c r="A370" s="11">
        <v>2021</v>
      </c>
      <c r="B370" s="11" t="s">
        <v>15</v>
      </c>
      <c r="C370" s="11" t="s">
        <v>57</v>
      </c>
      <c r="D370" s="12">
        <v>1322573</v>
      </c>
      <c r="E370" s="13">
        <v>0.27965849925664638</v>
      </c>
    </row>
    <row r="371" spans="1:5">
      <c r="A371" s="11">
        <v>2022</v>
      </c>
      <c r="B371" s="11" t="s">
        <v>15</v>
      </c>
      <c r="C371" s="11" t="s">
        <v>57</v>
      </c>
      <c r="D371" s="12">
        <v>1316569</v>
      </c>
      <c r="E371" s="13">
        <v>0.2798210004590822</v>
      </c>
    </row>
    <row r="372" spans="1:5">
      <c r="A372" s="11">
        <v>2023</v>
      </c>
      <c r="B372" s="11" t="s">
        <v>15</v>
      </c>
      <c r="C372" s="11" t="s">
        <v>57</v>
      </c>
      <c r="D372" s="12">
        <v>1312595</v>
      </c>
      <c r="E372" s="13">
        <v>0.27773316736142539</v>
      </c>
    </row>
    <row r="373" spans="1:5">
      <c r="A373" s="11">
        <v>2024</v>
      </c>
      <c r="B373" s="11" t="s">
        <v>15</v>
      </c>
      <c r="C373" s="11" t="s">
        <v>57</v>
      </c>
      <c r="D373" s="12">
        <v>1313767</v>
      </c>
      <c r="E373" s="13">
        <v>0.27573801334355325</v>
      </c>
    </row>
    <row r="374" spans="1:5">
      <c r="A374" s="11">
        <v>2019</v>
      </c>
      <c r="B374" s="11" t="s">
        <v>16</v>
      </c>
      <c r="C374" s="11" t="s">
        <v>57</v>
      </c>
      <c r="D374" s="12">
        <v>3836621</v>
      </c>
      <c r="E374" s="13">
        <v>0.29231983848514448</v>
      </c>
    </row>
    <row r="375" spans="1:5">
      <c r="A375" s="11">
        <v>2020</v>
      </c>
      <c r="B375" s="11" t="s">
        <v>16</v>
      </c>
      <c r="C375" s="11" t="s">
        <v>57</v>
      </c>
      <c r="D375" s="12">
        <v>3821846</v>
      </c>
      <c r="E375" s="13">
        <v>0.29085180929367577</v>
      </c>
    </row>
    <row r="376" spans="1:5">
      <c r="A376" s="11">
        <v>2021</v>
      </c>
      <c r="B376" s="11" t="s">
        <v>16</v>
      </c>
      <c r="C376" s="11" t="s">
        <v>57</v>
      </c>
      <c r="D376" s="12">
        <v>3799368</v>
      </c>
      <c r="E376" s="13">
        <v>0.28833354873408484</v>
      </c>
    </row>
    <row r="377" spans="1:5">
      <c r="A377" s="11">
        <v>2022</v>
      </c>
      <c r="B377" s="11" t="s">
        <v>16</v>
      </c>
      <c r="C377" s="11" t="s">
        <v>57</v>
      </c>
      <c r="D377" s="12">
        <v>3756726</v>
      </c>
      <c r="E377" s="13">
        <v>0.28665872937205716</v>
      </c>
    </row>
    <row r="378" spans="1:5">
      <c r="A378" s="11">
        <v>2023</v>
      </c>
      <c r="B378" s="11" t="s">
        <v>16</v>
      </c>
      <c r="C378" s="11" t="s">
        <v>57</v>
      </c>
      <c r="D378" s="12">
        <v>3733364</v>
      </c>
      <c r="E378" s="13">
        <v>0.28333661950516781</v>
      </c>
    </row>
    <row r="379" spans="1:5">
      <c r="A379" s="11">
        <v>2024</v>
      </c>
      <c r="B379" s="11" t="s">
        <v>16</v>
      </c>
      <c r="C379" s="11" t="s">
        <v>57</v>
      </c>
      <c r="D379" s="12">
        <v>3709782</v>
      </c>
      <c r="E379" s="13">
        <v>0.28000620125643372</v>
      </c>
    </row>
    <row r="380" spans="1:5">
      <c r="A380" s="11">
        <v>2019</v>
      </c>
      <c r="B380" s="11" t="s">
        <v>2</v>
      </c>
      <c r="C380" s="11" t="s">
        <v>58</v>
      </c>
      <c r="D380" s="12">
        <v>25395</v>
      </c>
      <c r="E380" s="13">
        <v>0.18483608943752183</v>
      </c>
    </row>
    <row r="381" spans="1:5">
      <c r="A381" s="11">
        <v>2020</v>
      </c>
      <c r="B381" s="11" t="s">
        <v>2</v>
      </c>
      <c r="C381" s="11" t="s">
        <v>58</v>
      </c>
      <c r="D381" s="12">
        <v>25539</v>
      </c>
      <c r="E381" s="13">
        <v>0.18648139494129329</v>
      </c>
    </row>
    <row r="382" spans="1:5">
      <c r="A382" s="11">
        <v>2021</v>
      </c>
      <c r="B382" s="11" t="s">
        <v>2</v>
      </c>
      <c r="C382" s="11" t="s">
        <v>58</v>
      </c>
      <c r="D382" s="12">
        <v>25769</v>
      </c>
      <c r="E382" s="13">
        <v>0.1867102364943195</v>
      </c>
    </row>
    <row r="383" spans="1:5">
      <c r="A383" s="11">
        <v>2022</v>
      </c>
      <c r="B383" s="11" t="s">
        <v>2</v>
      </c>
      <c r="C383" s="11" t="s">
        <v>58</v>
      </c>
      <c r="D383" s="12">
        <v>25473</v>
      </c>
      <c r="E383" s="13">
        <v>0.18423584039113863</v>
      </c>
    </row>
    <row r="384" spans="1:5">
      <c r="A384" s="11">
        <v>2023</v>
      </c>
      <c r="B384" s="11" t="s">
        <v>2</v>
      </c>
      <c r="C384" s="11" t="s">
        <v>58</v>
      </c>
      <c r="D384" s="12">
        <v>25810</v>
      </c>
      <c r="E384" s="13">
        <v>0.18497018690517142</v>
      </c>
    </row>
    <row r="385" spans="1:5">
      <c r="A385" s="11">
        <v>2024</v>
      </c>
      <c r="B385" s="11" t="s">
        <v>2</v>
      </c>
      <c r="C385" s="11" t="s">
        <v>58</v>
      </c>
      <c r="D385" s="12">
        <v>26094</v>
      </c>
      <c r="E385" s="13">
        <v>0.18482133371108828</v>
      </c>
    </row>
    <row r="386" spans="1:5">
      <c r="A386" s="11">
        <v>2019</v>
      </c>
      <c r="B386" s="11" t="s">
        <v>11</v>
      </c>
      <c r="C386" s="11" t="s">
        <v>58</v>
      </c>
      <c r="D386" s="12">
        <v>23596</v>
      </c>
      <c r="E386" s="13">
        <v>0.17757241441590596</v>
      </c>
    </row>
    <row r="387" spans="1:5">
      <c r="A387" s="11">
        <v>2020</v>
      </c>
      <c r="B387" s="11" t="s">
        <v>11</v>
      </c>
      <c r="C387" s="11" t="s">
        <v>58</v>
      </c>
      <c r="D387" s="12">
        <v>23998</v>
      </c>
      <c r="E387" s="13">
        <v>0.18020710525722952</v>
      </c>
    </row>
    <row r="388" spans="1:5">
      <c r="A388" s="11">
        <v>2021</v>
      </c>
      <c r="B388" s="11" t="s">
        <v>11</v>
      </c>
      <c r="C388" s="11" t="s">
        <v>58</v>
      </c>
      <c r="D388" s="12">
        <v>24610</v>
      </c>
      <c r="E388" s="13">
        <v>0.18415971983177934</v>
      </c>
    </row>
    <row r="389" spans="1:5">
      <c r="A389" s="11">
        <v>2022</v>
      </c>
      <c r="B389" s="11" t="s">
        <v>11</v>
      </c>
      <c r="C389" s="11" t="s">
        <v>58</v>
      </c>
      <c r="D389" s="12">
        <v>25179</v>
      </c>
      <c r="E389" s="13">
        <v>0.1876215527455086</v>
      </c>
    </row>
    <row r="390" spans="1:5">
      <c r="A390" s="11">
        <v>2023</v>
      </c>
      <c r="B390" s="11" t="s">
        <v>11</v>
      </c>
      <c r="C390" s="11" t="s">
        <v>58</v>
      </c>
      <c r="D390" s="12">
        <v>25823</v>
      </c>
      <c r="E390" s="13">
        <v>0.19097027067001923</v>
      </c>
    </row>
    <row r="391" spans="1:5">
      <c r="A391" s="11">
        <v>2024</v>
      </c>
      <c r="B391" s="11" t="s">
        <v>11</v>
      </c>
      <c r="C391" s="11" t="s">
        <v>58</v>
      </c>
      <c r="D391" s="12">
        <v>26821</v>
      </c>
      <c r="E391" s="13">
        <v>0.19769584574107379</v>
      </c>
    </row>
    <row r="392" spans="1:5">
      <c r="A392" s="11">
        <v>2019</v>
      </c>
      <c r="B392" s="11" t="s">
        <v>12</v>
      </c>
      <c r="C392" s="11" t="s">
        <v>58</v>
      </c>
      <c r="D392" s="12">
        <v>18762</v>
      </c>
      <c r="E392" s="13">
        <v>0.19282036525081447</v>
      </c>
    </row>
    <row r="393" spans="1:5">
      <c r="A393" s="11">
        <v>2020</v>
      </c>
      <c r="B393" s="11" t="s">
        <v>12</v>
      </c>
      <c r="C393" s="11" t="s">
        <v>58</v>
      </c>
      <c r="D393" s="12">
        <v>19102</v>
      </c>
      <c r="E393" s="13">
        <v>0.19545687097104267</v>
      </c>
    </row>
    <row r="394" spans="1:5">
      <c r="A394" s="11">
        <v>2021</v>
      </c>
      <c r="B394" s="11" t="s">
        <v>12</v>
      </c>
      <c r="C394" s="11" t="s">
        <v>58</v>
      </c>
      <c r="D394" s="12">
        <v>19450</v>
      </c>
      <c r="E394" s="13">
        <v>0.19745591504827265</v>
      </c>
    </row>
    <row r="395" spans="1:5">
      <c r="A395" s="11">
        <v>2022</v>
      </c>
      <c r="B395" s="11" t="s">
        <v>12</v>
      </c>
      <c r="C395" s="11" t="s">
        <v>58</v>
      </c>
      <c r="D395" s="12">
        <v>19592</v>
      </c>
      <c r="E395" s="13">
        <v>0.20034358638743455</v>
      </c>
    </row>
    <row r="396" spans="1:5">
      <c r="A396" s="11">
        <v>2023</v>
      </c>
      <c r="B396" s="11" t="s">
        <v>12</v>
      </c>
      <c r="C396" s="11" t="s">
        <v>58</v>
      </c>
      <c r="D396" s="12">
        <v>20078</v>
      </c>
      <c r="E396" s="13">
        <v>0.20287570604342861</v>
      </c>
    </row>
    <row r="397" spans="1:5">
      <c r="A397" s="11">
        <v>2024</v>
      </c>
      <c r="B397" s="11" t="s">
        <v>12</v>
      </c>
      <c r="C397" s="11" t="s">
        <v>58</v>
      </c>
      <c r="D397" s="12">
        <v>20625</v>
      </c>
      <c r="E397" s="13">
        <v>0.20757014612938288</v>
      </c>
    </row>
    <row r="398" spans="1:5">
      <c r="A398" s="11">
        <v>2019</v>
      </c>
      <c r="B398" s="11" t="s">
        <v>13</v>
      </c>
      <c r="C398" s="11" t="s">
        <v>58</v>
      </c>
      <c r="D398" s="12">
        <v>25395</v>
      </c>
      <c r="E398" s="13">
        <v>0.18483608943752183</v>
      </c>
    </row>
    <row r="399" spans="1:5">
      <c r="A399" s="11">
        <v>2020</v>
      </c>
      <c r="B399" s="11" t="s">
        <v>13</v>
      </c>
      <c r="C399" s="11" t="s">
        <v>58</v>
      </c>
      <c r="D399" s="12">
        <v>25539</v>
      </c>
      <c r="E399" s="13">
        <v>0.18648139494129329</v>
      </c>
    </row>
    <row r="400" spans="1:5">
      <c r="A400" s="11">
        <v>2021</v>
      </c>
      <c r="B400" s="11" t="s">
        <v>13</v>
      </c>
      <c r="C400" s="11" t="s">
        <v>58</v>
      </c>
      <c r="D400" s="12">
        <v>25769</v>
      </c>
      <c r="E400" s="13">
        <v>0.1867102364943195</v>
      </c>
    </row>
    <row r="401" spans="1:5">
      <c r="A401" s="11">
        <v>2022</v>
      </c>
      <c r="B401" s="11" t="s">
        <v>13</v>
      </c>
      <c r="C401" s="11" t="s">
        <v>58</v>
      </c>
      <c r="D401" s="12">
        <v>25473</v>
      </c>
      <c r="E401" s="13">
        <v>0.18423584039113863</v>
      </c>
    </row>
    <row r="402" spans="1:5">
      <c r="A402" s="11">
        <v>2023</v>
      </c>
      <c r="B402" s="11" t="s">
        <v>13</v>
      </c>
      <c r="C402" s="11" t="s">
        <v>58</v>
      </c>
      <c r="D402" s="12">
        <v>25810</v>
      </c>
      <c r="E402" s="13">
        <v>0.18497018690517142</v>
      </c>
    </row>
    <row r="403" spans="1:5">
      <c r="A403" s="11">
        <v>2024</v>
      </c>
      <c r="B403" s="11" t="s">
        <v>13</v>
      </c>
      <c r="C403" s="11" t="s">
        <v>58</v>
      </c>
      <c r="D403" s="12">
        <v>26094</v>
      </c>
      <c r="E403" s="13">
        <v>0.18482133371108828</v>
      </c>
    </row>
    <row r="404" spans="1:5">
      <c r="A404" s="11">
        <v>2019</v>
      </c>
      <c r="B404" s="11" t="s">
        <v>14</v>
      </c>
      <c r="C404" s="11" t="s">
        <v>58</v>
      </c>
      <c r="D404" s="12">
        <v>93148</v>
      </c>
      <c r="E404" s="13">
        <v>0.18446317390408898</v>
      </c>
    </row>
    <row r="405" spans="1:5">
      <c r="A405" s="11">
        <v>2020</v>
      </c>
      <c r="B405" s="11" t="s">
        <v>14</v>
      </c>
      <c r="C405" s="11" t="s">
        <v>58</v>
      </c>
      <c r="D405" s="12">
        <v>94178</v>
      </c>
      <c r="E405" s="13">
        <v>0.18656386748890161</v>
      </c>
    </row>
    <row r="406" spans="1:5">
      <c r="A406" s="11">
        <v>2021</v>
      </c>
      <c r="B406" s="11" t="s">
        <v>14</v>
      </c>
      <c r="C406" s="11" t="s">
        <v>58</v>
      </c>
      <c r="D406" s="12">
        <v>95598</v>
      </c>
      <c r="E406" s="13">
        <v>0.18812245532490177</v>
      </c>
    </row>
    <row r="407" spans="1:5">
      <c r="A407" s="11">
        <v>2022</v>
      </c>
      <c r="B407" s="11" t="s">
        <v>14</v>
      </c>
      <c r="C407" s="11" t="s">
        <v>58</v>
      </c>
      <c r="D407" s="12">
        <v>95717</v>
      </c>
      <c r="E407" s="13">
        <v>0.18822698856876538</v>
      </c>
    </row>
    <row r="408" spans="1:5">
      <c r="A408" s="11">
        <v>2023</v>
      </c>
      <c r="B408" s="11" t="s">
        <v>14</v>
      </c>
      <c r="C408" s="11" t="s">
        <v>58</v>
      </c>
      <c r="D408" s="12">
        <v>97521</v>
      </c>
      <c r="E408" s="13">
        <v>0.19000348751799773</v>
      </c>
    </row>
    <row r="409" spans="1:5">
      <c r="A409" s="11">
        <v>2024</v>
      </c>
      <c r="B409" s="11" t="s">
        <v>14</v>
      </c>
      <c r="C409" s="11" t="s">
        <v>58</v>
      </c>
      <c r="D409" s="12">
        <v>99634</v>
      </c>
      <c r="E409" s="13">
        <v>0.19256593519159185</v>
      </c>
    </row>
    <row r="410" spans="1:5">
      <c r="A410" s="11">
        <v>2019</v>
      </c>
      <c r="B410" s="11" t="s">
        <v>15</v>
      </c>
      <c r="C410" s="11" t="s">
        <v>58</v>
      </c>
      <c r="D410" s="12">
        <v>918322</v>
      </c>
      <c r="E410" s="13">
        <v>0.19493702324307743</v>
      </c>
    </row>
    <row r="411" spans="1:5">
      <c r="A411" s="11">
        <v>2020</v>
      </c>
      <c r="B411" s="11" t="s">
        <v>15</v>
      </c>
      <c r="C411" s="11" t="s">
        <v>58</v>
      </c>
      <c r="D411" s="12">
        <v>925892</v>
      </c>
      <c r="E411" s="13">
        <v>0.19617536309388106</v>
      </c>
    </row>
    <row r="412" spans="1:5">
      <c r="A412" s="11">
        <v>2021</v>
      </c>
      <c r="B412" s="11" t="s">
        <v>15</v>
      </c>
      <c r="C412" s="11" t="s">
        <v>58</v>
      </c>
      <c r="D412" s="12">
        <v>932511</v>
      </c>
      <c r="E412" s="13">
        <v>0.19717976005885085</v>
      </c>
    </row>
    <row r="413" spans="1:5">
      <c r="A413" s="11">
        <v>2022</v>
      </c>
      <c r="B413" s="11" t="s">
        <v>15</v>
      </c>
      <c r="C413" s="11" t="s">
        <v>58</v>
      </c>
      <c r="D413" s="12">
        <v>927651</v>
      </c>
      <c r="E413" s="13">
        <v>0.19716112934215224</v>
      </c>
    </row>
    <row r="414" spans="1:5">
      <c r="A414" s="11">
        <v>2023</v>
      </c>
      <c r="B414" s="11" t="s">
        <v>15</v>
      </c>
      <c r="C414" s="11" t="s">
        <v>58</v>
      </c>
      <c r="D414" s="12">
        <v>938622</v>
      </c>
      <c r="E414" s="13">
        <v>0.19860388087347267</v>
      </c>
    </row>
    <row r="415" spans="1:5">
      <c r="A415" s="11">
        <v>2024</v>
      </c>
      <c r="B415" s="11" t="s">
        <v>15</v>
      </c>
      <c r="C415" s="11" t="s">
        <v>58</v>
      </c>
      <c r="D415" s="12">
        <v>955175</v>
      </c>
      <c r="E415" s="13">
        <v>0.20047547007607017</v>
      </c>
    </row>
    <row r="416" spans="1:5">
      <c r="A416" s="11">
        <v>2019</v>
      </c>
      <c r="B416" s="11" t="s">
        <v>16</v>
      </c>
      <c r="C416" s="11" t="s">
        <v>58</v>
      </c>
      <c r="D416" s="12">
        <v>2695104</v>
      </c>
      <c r="E416" s="13">
        <v>0.20534537187297544</v>
      </c>
    </row>
    <row r="417" spans="1:5">
      <c r="A417" s="11">
        <v>2020</v>
      </c>
      <c r="B417" s="11" t="s">
        <v>16</v>
      </c>
      <c r="C417" s="11" t="s">
        <v>58</v>
      </c>
      <c r="D417" s="12">
        <v>2724063</v>
      </c>
      <c r="E417" s="13">
        <v>0.20730784342957781</v>
      </c>
    </row>
    <row r="418" spans="1:5">
      <c r="A418" s="11">
        <v>2021</v>
      </c>
      <c r="B418" s="11" t="s">
        <v>16</v>
      </c>
      <c r="C418" s="11" t="s">
        <v>58</v>
      </c>
      <c r="D418" s="12">
        <v>2754695</v>
      </c>
      <c r="E418" s="13">
        <v>0.20905344916050245</v>
      </c>
    </row>
    <row r="419" spans="1:5">
      <c r="A419" s="11">
        <v>2022</v>
      </c>
      <c r="B419" s="11" t="s">
        <v>16</v>
      </c>
      <c r="C419" s="11" t="s">
        <v>58</v>
      </c>
      <c r="D419" s="12">
        <v>2759268</v>
      </c>
      <c r="E419" s="13">
        <v>0.21054723151940741</v>
      </c>
    </row>
    <row r="420" spans="1:5">
      <c r="A420" s="11">
        <v>2023</v>
      </c>
      <c r="B420" s="11" t="s">
        <v>16</v>
      </c>
      <c r="C420" s="11" t="s">
        <v>58</v>
      </c>
      <c r="D420" s="12">
        <v>2801216</v>
      </c>
      <c r="E420" s="13">
        <v>0.21259300511382981</v>
      </c>
    </row>
    <row r="421" spans="1:5">
      <c r="A421" s="11">
        <v>2024</v>
      </c>
      <c r="B421" s="11" t="s">
        <v>16</v>
      </c>
      <c r="C421" s="11" t="s">
        <v>58</v>
      </c>
      <c r="D421" s="12">
        <v>2858820</v>
      </c>
      <c r="E421" s="13">
        <v>0.21577745761770312</v>
      </c>
    </row>
  </sheetData>
  <sheetProtection algorithmName="SHA-512" hashValue="LhgcEFqd5ITW7J64eB6oKqrB/YUzYQT4d3+qqxePIDxpTOKo57zHNbrHUUd+HyFDAu+wa2EnxRx7OElum93lmA==" saltValue="EEKApLNAnC3+2PEn8AmM7w==" spinCount="100000" sheet="1" scenarios="1" selectLockedCells="1" selectUnlockedCells="1"/>
  <phoneticPr fontId="14" type="noConversion"/>
  <hyperlinks>
    <hyperlink ref="G2" r:id="rId1" location="abreadcrumb" xr:uid="{6C5929BA-C838-4BAA-821B-8409793A2DCA}"/>
  </hyperlinks>
  <pageMargins left="0.7" right="0.7" top="0.78740157499999996" bottom="0.78740157499999996"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8397-DBEC-4F43-BF5D-CEA4C65E78A7}">
  <dimension ref="A1:Y29"/>
  <sheetViews>
    <sheetView workbookViewId="0">
      <selection sqref="A1:E421"/>
    </sheetView>
  </sheetViews>
  <sheetFormatPr baseColWidth="10" defaultRowHeight="15"/>
  <cols>
    <col min="1" max="1" width="21.7109375" bestFit="1" customWidth="1"/>
    <col min="2" max="2" width="19.140625" bestFit="1" customWidth="1"/>
    <col min="7" max="7" width="21.7109375" bestFit="1" customWidth="1"/>
    <col min="8" max="8" width="13" bestFit="1" customWidth="1"/>
    <col min="12" max="12" width="32.7109375" bestFit="1" customWidth="1"/>
    <col min="13" max="13" width="19.140625" bestFit="1" customWidth="1"/>
    <col min="14" max="14" width="13" bestFit="1" customWidth="1"/>
    <col min="17" max="17" width="36.7109375" bestFit="1" customWidth="1"/>
    <col min="18" max="18" width="33.5703125" bestFit="1" customWidth="1"/>
    <col min="19" max="24" width="19.42578125" bestFit="1" customWidth="1"/>
    <col min="25" max="25" width="15.5703125" bestFit="1" customWidth="1"/>
    <col min="26" max="27" width="18.85546875" bestFit="1" customWidth="1"/>
    <col min="28" max="28" width="15.140625" bestFit="1" customWidth="1"/>
  </cols>
  <sheetData>
    <row r="1" spans="1:25">
      <c r="A1" s="1" t="s">
        <v>22</v>
      </c>
      <c r="B1" t="s">
        <v>16</v>
      </c>
      <c r="G1" s="1" t="s">
        <v>22</v>
      </c>
      <c r="H1" t="s">
        <v>16</v>
      </c>
      <c r="L1" s="1" t="s">
        <v>0</v>
      </c>
      <c r="M1" s="2">
        <v>2020</v>
      </c>
    </row>
    <row r="2" spans="1:25">
      <c r="A2" s="1" t="s">
        <v>23</v>
      </c>
      <c r="B2" t="s">
        <v>62</v>
      </c>
      <c r="G2" s="1" t="s">
        <v>0</v>
      </c>
      <c r="H2" s="2">
        <v>2020</v>
      </c>
      <c r="L2" s="1" t="s">
        <v>23</v>
      </c>
      <c r="M2" t="s">
        <v>62</v>
      </c>
    </row>
    <row r="3" spans="1:25">
      <c r="Q3" s="1" t="s">
        <v>26</v>
      </c>
      <c r="S3" s="1" t="s">
        <v>23</v>
      </c>
    </row>
    <row r="4" spans="1:25">
      <c r="A4" s="1" t="s">
        <v>3</v>
      </c>
      <c r="B4" t="s">
        <v>5</v>
      </c>
      <c r="G4" s="1" t="s">
        <v>3</v>
      </c>
      <c r="H4" t="s">
        <v>26</v>
      </c>
      <c r="L4" s="1" t="s">
        <v>3</v>
      </c>
      <c r="M4" t="s">
        <v>5</v>
      </c>
      <c r="N4" t="s">
        <v>26</v>
      </c>
      <c r="Q4" s="1" t="s">
        <v>0</v>
      </c>
      <c r="R4" s="1" t="s">
        <v>22</v>
      </c>
      <c r="S4" t="s">
        <v>53</v>
      </c>
      <c r="T4" t="s">
        <v>54</v>
      </c>
      <c r="U4" t="s">
        <v>55</v>
      </c>
      <c r="V4" t="s">
        <v>56</v>
      </c>
      <c r="W4" t="s">
        <v>57</v>
      </c>
      <c r="X4" t="s">
        <v>58</v>
      </c>
      <c r="Y4" t="s">
        <v>4</v>
      </c>
    </row>
    <row r="5" spans="1:25">
      <c r="A5" s="2">
        <v>2019</v>
      </c>
      <c r="B5" s="26">
        <v>374117</v>
      </c>
      <c r="G5" s="2" t="s">
        <v>61</v>
      </c>
      <c r="H5">
        <v>2.9464049321078708E-2</v>
      </c>
      <c r="L5" s="2" t="s">
        <v>2</v>
      </c>
      <c r="M5" s="26">
        <v>4217</v>
      </c>
      <c r="N5" s="27">
        <v>3.0791810269291432E-2</v>
      </c>
      <c r="Q5">
        <v>2019</v>
      </c>
      <c r="R5" t="s">
        <v>2</v>
      </c>
      <c r="S5" s="27">
        <v>4.2498835448934437E-2</v>
      </c>
      <c r="T5" s="27">
        <v>2.6704611622219633E-2</v>
      </c>
      <c r="U5" s="27">
        <v>0.15588971701409107</v>
      </c>
      <c r="V5" s="27">
        <v>0.22708745778502387</v>
      </c>
      <c r="W5" s="27">
        <v>0.26328316059159196</v>
      </c>
      <c r="X5" s="27">
        <v>0.18483608943752183</v>
      </c>
      <c r="Y5">
        <v>0.90029987189938288</v>
      </c>
    </row>
    <row r="6" spans="1:25">
      <c r="A6" s="2">
        <v>2020</v>
      </c>
      <c r="B6" s="26">
        <v>383003</v>
      </c>
      <c r="G6" s="2" t="s">
        <v>62</v>
      </c>
      <c r="H6">
        <v>2.9147463166989379E-2</v>
      </c>
      <c r="L6" s="2" t="s">
        <v>11</v>
      </c>
      <c r="M6" s="26">
        <v>4537</v>
      </c>
      <c r="N6" s="27">
        <v>3.40694906472227E-2</v>
      </c>
      <c r="Q6">
        <v>2019</v>
      </c>
      <c r="R6" t="s">
        <v>11</v>
      </c>
      <c r="S6" s="27">
        <v>4.878048780487805E-2</v>
      </c>
      <c r="T6" s="27">
        <v>3.1072914863675017E-2</v>
      </c>
      <c r="U6" s="27">
        <v>0.14213469194241465</v>
      </c>
      <c r="V6" s="27">
        <v>0.20072847133901761</v>
      </c>
      <c r="W6" s="27">
        <v>0.2920206801574341</v>
      </c>
      <c r="X6" s="27">
        <v>0.17757241441590596</v>
      </c>
      <c r="Y6">
        <v>0.89230966052332539</v>
      </c>
    </row>
    <row r="7" spans="1:25">
      <c r="A7" s="2">
        <v>2021</v>
      </c>
      <c r="B7" s="26">
        <v>388836</v>
      </c>
      <c r="G7" s="2" t="s">
        <v>63</v>
      </c>
      <c r="H7">
        <v>3.5886714819725114E-2</v>
      </c>
      <c r="L7" s="2" t="s">
        <v>12</v>
      </c>
      <c r="M7" s="26">
        <v>3072</v>
      </c>
      <c r="N7" s="27">
        <v>3.1433541389542616E-2</v>
      </c>
      <c r="Q7">
        <v>2019</v>
      </c>
      <c r="R7" t="s">
        <v>12</v>
      </c>
      <c r="S7" s="27">
        <v>4.6925582972775763E-2</v>
      </c>
      <c r="T7" s="27">
        <v>2.9896303300001027E-2</v>
      </c>
      <c r="U7" s="27">
        <v>0.13746749843273076</v>
      </c>
      <c r="V7" s="27">
        <v>0.1937042023370297</v>
      </c>
      <c r="W7" s="27">
        <v>0.29901441887711583</v>
      </c>
      <c r="X7" s="27">
        <v>0.19282036525081447</v>
      </c>
      <c r="Y7">
        <v>0.89982837117046754</v>
      </c>
    </row>
    <row r="8" spans="1:25">
      <c r="A8" s="2">
        <v>2022</v>
      </c>
      <c r="B8" s="26">
        <v>384466</v>
      </c>
      <c r="G8" s="2" t="s">
        <v>53</v>
      </c>
      <c r="H8">
        <v>4.3965065022306009E-2</v>
      </c>
      <c r="L8" s="2" t="s">
        <v>13</v>
      </c>
      <c r="M8" s="26">
        <v>4217</v>
      </c>
      <c r="N8" s="27">
        <v>3.0791810269291432E-2</v>
      </c>
      <c r="Q8">
        <v>2019</v>
      </c>
      <c r="R8" t="s">
        <v>13</v>
      </c>
      <c r="S8" s="27">
        <v>4.2498835448934437E-2</v>
      </c>
      <c r="T8" s="27">
        <v>2.6704611622219633E-2</v>
      </c>
      <c r="U8" s="27">
        <v>0.15588971701409107</v>
      </c>
      <c r="V8" s="27">
        <v>0.22708745778502387</v>
      </c>
      <c r="W8" s="27">
        <v>0.26328316059159196</v>
      </c>
      <c r="X8" s="27">
        <v>0.18483608943752183</v>
      </c>
      <c r="Y8">
        <v>0.90029987189938288</v>
      </c>
    </row>
    <row r="9" spans="1:25">
      <c r="A9" s="2">
        <v>2023</v>
      </c>
      <c r="B9" s="26">
        <v>385851</v>
      </c>
      <c r="G9" s="2" t="s">
        <v>54</v>
      </c>
      <c r="H9">
        <v>2.7157079928034487E-2</v>
      </c>
      <c r="L9" s="2" t="s">
        <v>14</v>
      </c>
      <c r="M9" s="26">
        <v>16043</v>
      </c>
      <c r="N9" s="27">
        <v>3.1780714456926762E-2</v>
      </c>
      <c r="Q9">
        <v>2020</v>
      </c>
      <c r="R9" t="s">
        <v>2</v>
      </c>
      <c r="S9" s="27">
        <v>4.3672235527776153E-2</v>
      </c>
      <c r="T9" s="27">
        <v>2.6016414510193351E-2</v>
      </c>
      <c r="U9" s="27">
        <v>0.15130848764530638</v>
      </c>
      <c r="V9" s="27">
        <v>0.22822594777732344</v>
      </c>
      <c r="W9" s="27">
        <v>0.26261755943688297</v>
      </c>
      <c r="X9" s="27">
        <v>0.18648139494129329</v>
      </c>
      <c r="Y9">
        <v>0.89832203983877568</v>
      </c>
    </row>
    <row r="10" spans="1:25">
      <c r="A10" s="2">
        <v>2024</v>
      </c>
      <c r="B10" s="26">
        <v>392004</v>
      </c>
      <c r="G10" s="2" t="s">
        <v>55</v>
      </c>
      <c r="H10">
        <v>0.14031128790215477</v>
      </c>
      <c r="L10" s="2" t="s">
        <v>15</v>
      </c>
      <c r="M10" s="26">
        <v>142031</v>
      </c>
      <c r="N10" s="27">
        <v>3.0093124247306407E-2</v>
      </c>
      <c r="Q10">
        <v>2020</v>
      </c>
      <c r="R10" t="s">
        <v>11</v>
      </c>
      <c r="S10" s="27">
        <v>4.8697519693021649E-2</v>
      </c>
      <c r="T10" s="27">
        <v>3.0742890612680127E-2</v>
      </c>
      <c r="U10" s="27">
        <v>0.13756955447589153</v>
      </c>
      <c r="V10" s="27">
        <v>0.20242699126673624</v>
      </c>
      <c r="W10" s="27">
        <v>0.29013509150027411</v>
      </c>
      <c r="X10" s="27">
        <v>0.18020710525722952</v>
      </c>
      <c r="Y10">
        <v>0.88977915280583308</v>
      </c>
    </row>
    <row r="11" spans="1:25">
      <c r="A11" s="2" t="s">
        <v>4</v>
      </c>
      <c r="B11" s="26">
        <v>2308277</v>
      </c>
      <c r="G11" s="2" t="s">
        <v>56</v>
      </c>
      <c r="H11">
        <v>0.19590868711645798</v>
      </c>
      <c r="L11" s="2" t="s">
        <v>16</v>
      </c>
      <c r="M11" s="26">
        <v>383003</v>
      </c>
      <c r="N11" s="27">
        <v>2.9147463166989379E-2</v>
      </c>
      <c r="Q11">
        <v>2020</v>
      </c>
      <c r="R11" t="s">
        <v>12</v>
      </c>
      <c r="S11" s="27">
        <v>4.8050752072035199E-2</v>
      </c>
      <c r="T11" s="27">
        <v>2.943824823493298E-2</v>
      </c>
      <c r="U11" s="27">
        <v>0.13355162181520516</v>
      </c>
      <c r="V11" s="27">
        <v>0.1954159418806917</v>
      </c>
      <c r="W11" s="27">
        <v>0.2965619564105188</v>
      </c>
      <c r="X11" s="27">
        <v>0.19545687097104267</v>
      </c>
      <c r="Y11">
        <v>0.89847539138442656</v>
      </c>
    </row>
    <row r="12" spans="1:25">
      <c r="G12" s="2" t="s">
        <v>57</v>
      </c>
      <c r="H12">
        <v>0.29085180929367577</v>
      </c>
      <c r="L12" s="2" t="s">
        <v>4</v>
      </c>
      <c r="M12" s="26">
        <v>557120</v>
      </c>
      <c r="N12">
        <v>0.21810795444657072</v>
      </c>
      <c r="Q12">
        <v>2020</v>
      </c>
      <c r="R12" t="s">
        <v>13</v>
      </c>
      <c r="S12" s="27">
        <v>4.3672235527776153E-2</v>
      </c>
      <c r="T12" s="27">
        <v>2.6016414510193351E-2</v>
      </c>
      <c r="U12" s="27">
        <v>0.15130848764530638</v>
      </c>
      <c r="V12" s="27">
        <v>0.22822594777732344</v>
      </c>
      <c r="W12" s="27">
        <v>0.26261755943688297</v>
      </c>
      <c r="X12" s="27">
        <v>0.18648139494129329</v>
      </c>
      <c r="Y12">
        <v>0.89832203983877568</v>
      </c>
    </row>
    <row r="13" spans="1:25">
      <c r="G13" s="2" t="s">
        <v>58</v>
      </c>
      <c r="H13">
        <v>0.20730784342957781</v>
      </c>
      <c r="Q13">
        <v>2021</v>
      </c>
      <c r="R13" t="s">
        <v>2</v>
      </c>
      <c r="S13" s="27">
        <v>4.3842742870391839E-2</v>
      </c>
      <c r="T13" s="27">
        <v>2.6178124275446326E-2</v>
      </c>
      <c r="U13" s="27">
        <v>0.149931891954556</v>
      </c>
      <c r="V13" s="27">
        <v>0.22793734059819151</v>
      </c>
      <c r="W13" s="27">
        <v>0.26141172038024579</v>
      </c>
      <c r="X13" s="27">
        <v>0.1867102364943195</v>
      </c>
      <c r="Y13">
        <v>0.89601205657315097</v>
      </c>
    </row>
    <row r="14" spans="1:25">
      <c r="G14" s="2" t="s">
        <v>4</v>
      </c>
      <c r="H14">
        <v>1.0000000000000002</v>
      </c>
      <c r="Q14">
        <v>2021</v>
      </c>
      <c r="R14" t="s">
        <v>11</v>
      </c>
      <c r="S14" s="27">
        <v>4.9598156157864018E-2</v>
      </c>
      <c r="T14" s="27">
        <v>2.9633177185446818E-2</v>
      </c>
      <c r="U14" s="27">
        <v>0.1341499917685619</v>
      </c>
      <c r="V14" s="27">
        <v>0.20253827618719786</v>
      </c>
      <c r="W14" s="27">
        <v>0.28790577248305071</v>
      </c>
      <c r="X14" s="27">
        <v>0.18415971983177934</v>
      </c>
      <c r="Y14">
        <v>0.88798509361390066</v>
      </c>
    </row>
    <row r="15" spans="1:25">
      <c r="Q15">
        <v>2021</v>
      </c>
      <c r="R15" t="s">
        <v>12</v>
      </c>
      <c r="S15" s="27">
        <v>4.7856410464655899E-2</v>
      </c>
      <c r="T15" s="27">
        <v>2.8486442037298356E-2</v>
      </c>
      <c r="U15" s="27">
        <v>0.13164066069053734</v>
      </c>
      <c r="V15" s="27">
        <v>0.19624783001532947</v>
      </c>
      <c r="W15" s="27">
        <v>0.29401134990812461</v>
      </c>
      <c r="X15" s="27">
        <v>0.19745591504827265</v>
      </c>
      <c r="Y15">
        <v>0.89569860816421831</v>
      </c>
    </row>
    <row r="16" spans="1:25">
      <c r="Q16">
        <v>2021</v>
      </c>
      <c r="R16" t="s">
        <v>13</v>
      </c>
      <c r="S16" s="27">
        <v>4.3842742870391839E-2</v>
      </c>
      <c r="T16" s="27">
        <v>2.6178124275446326E-2</v>
      </c>
      <c r="U16" s="27">
        <v>0.149931891954556</v>
      </c>
      <c r="V16" s="27">
        <v>0.22793734059819151</v>
      </c>
      <c r="W16" s="27">
        <v>0.26141172038024579</v>
      </c>
      <c r="X16" s="27">
        <v>0.1867102364943195</v>
      </c>
      <c r="Y16">
        <v>0.89601205657315097</v>
      </c>
    </row>
    <row r="17" spans="17:25">
      <c r="Q17">
        <v>2022</v>
      </c>
      <c r="R17" t="s">
        <v>2</v>
      </c>
      <c r="S17" s="27">
        <v>4.5312194874984633E-2</v>
      </c>
      <c r="T17" s="27">
        <v>2.7295805819344293E-2</v>
      </c>
      <c r="U17" s="27">
        <v>0.15094421501052344</v>
      </c>
      <c r="V17" s="27">
        <v>0.22639462473691443</v>
      </c>
      <c r="W17" s="27">
        <v>0.26218872728061737</v>
      </c>
      <c r="X17" s="27">
        <v>0.18423584039113863</v>
      </c>
      <c r="Y17">
        <v>0.89637140811352278</v>
      </c>
    </row>
    <row r="18" spans="17:25">
      <c r="Q18">
        <v>2022</v>
      </c>
      <c r="R18" t="s">
        <v>11</v>
      </c>
      <c r="S18" s="27">
        <v>5.0878905522313542E-2</v>
      </c>
      <c r="T18" s="27">
        <v>3.0119000603572255E-2</v>
      </c>
      <c r="U18" s="27">
        <v>0.13104224260623989</v>
      </c>
      <c r="V18" s="27">
        <v>0.20155587514251011</v>
      </c>
      <c r="W18" s="27">
        <v>0.28580263932459521</v>
      </c>
      <c r="X18" s="27">
        <v>0.1876215527455086</v>
      </c>
      <c r="Y18">
        <v>0.88702021594473968</v>
      </c>
    </row>
    <row r="19" spans="17:25">
      <c r="Q19">
        <v>2022</v>
      </c>
      <c r="R19" t="s">
        <v>12</v>
      </c>
      <c r="S19" s="27">
        <v>4.9226930628272249E-2</v>
      </c>
      <c r="T19" s="27">
        <v>2.9583196989528795E-2</v>
      </c>
      <c r="U19" s="27">
        <v>0.12612483638743455</v>
      </c>
      <c r="V19" s="27">
        <v>0.19900400850785341</v>
      </c>
      <c r="W19" s="27">
        <v>0.29105652814136124</v>
      </c>
      <c r="X19" s="27">
        <v>0.20034358638743455</v>
      </c>
      <c r="Y19">
        <v>0.8953390870418847</v>
      </c>
    </row>
    <row r="20" spans="17:25">
      <c r="Q20">
        <v>2022</v>
      </c>
      <c r="R20" t="s">
        <v>13</v>
      </c>
      <c r="S20" s="27">
        <v>4.5312194874984633E-2</v>
      </c>
      <c r="T20" s="27">
        <v>2.7295805819344293E-2</v>
      </c>
      <c r="U20" s="27">
        <v>0.15094421501052344</v>
      </c>
      <c r="V20" s="27">
        <v>0.22639462473691443</v>
      </c>
      <c r="W20" s="27">
        <v>0.26218872728061737</v>
      </c>
      <c r="X20" s="27">
        <v>0.18423584039113863</v>
      </c>
      <c r="Y20">
        <v>0.89637140811352278</v>
      </c>
    </row>
    <row r="21" spans="17:25">
      <c r="Q21">
        <v>2023</v>
      </c>
      <c r="R21" t="s">
        <v>2</v>
      </c>
      <c r="S21" s="27">
        <v>4.6117131062951497E-2</v>
      </c>
      <c r="T21" s="27">
        <v>2.7906776745786035E-2</v>
      </c>
      <c r="U21" s="27">
        <v>0.15244811374842335</v>
      </c>
      <c r="V21" s="27">
        <v>0.22613519091847264</v>
      </c>
      <c r="W21" s="27">
        <v>0.25935242518059853</v>
      </c>
      <c r="X21" s="27">
        <v>0.18497018690517142</v>
      </c>
      <c r="Y21">
        <v>0.89692982456140347</v>
      </c>
    </row>
    <row r="22" spans="17:25">
      <c r="Q22">
        <v>2023</v>
      </c>
      <c r="R22" t="s">
        <v>11</v>
      </c>
      <c r="S22" s="27">
        <v>5.1967164620618254E-2</v>
      </c>
      <c r="T22" s="27">
        <v>3.0417098062416801E-2</v>
      </c>
      <c r="U22" s="27">
        <v>0.13125277325839374</v>
      </c>
      <c r="V22" s="27">
        <v>0.20099097766602575</v>
      </c>
      <c r="W22" s="27">
        <v>0.28248779766306759</v>
      </c>
      <c r="X22" s="27">
        <v>0.19097027067001923</v>
      </c>
      <c r="Y22">
        <v>0.88808608194054139</v>
      </c>
    </row>
    <row r="23" spans="17:25">
      <c r="Q23">
        <v>2023</v>
      </c>
      <c r="R23" t="s">
        <v>12</v>
      </c>
      <c r="S23" s="27">
        <v>4.9794375903078801E-2</v>
      </c>
      <c r="T23" s="27">
        <v>3.0232299655440702E-2</v>
      </c>
      <c r="U23" s="27">
        <v>0.12614305778693907</v>
      </c>
      <c r="V23" s="27">
        <v>0.19993533197934665</v>
      </c>
      <c r="W23" s="27">
        <v>0.28676225408469491</v>
      </c>
      <c r="X23" s="27">
        <v>0.20287570604342861</v>
      </c>
      <c r="Y23">
        <v>0.89574302545292872</v>
      </c>
    </row>
    <row r="24" spans="17:25">
      <c r="Q24">
        <v>2023</v>
      </c>
      <c r="R24" t="s">
        <v>13</v>
      </c>
      <c r="S24" s="27">
        <v>4.6117131062951497E-2</v>
      </c>
      <c r="T24" s="27">
        <v>2.7906776745786035E-2</v>
      </c>
      <c r="U24" s="27">
        <v>0.15244811374842335</v>
      </c>
      <c r="V24" s="27">
        <v>0.22613519091847264</v>
      </c>
      <c r="W24" s="27">
        <v>0.25935242518059853</v>
      </c>
      <c r="X24" s="27">
        <v>0.18497018690517142</v>
      </c>
      <c r="Y24">
        <v>0.89692982456140347</v>
      </c>
    </row>
    <row r="25" spans="17:25">
      <c r="Q25">
        <v>2024</v>
      </c>
      <c r="R25" t="s">
        <v>2</v>
      </c>
      <c r="S25" s="27">
        <v>4.7257144880830118E-2</v>
      </c>
      <c r="T25" s="27">
        <v>2.7332931968693557E-2</v>
      </c>
      <c r="U25" s="27">
        <v>0.15534228140383186</v>
      </c>
      <c r="V25" s="27">
        <v>0.2254701278464426</v>
      </c>
      <c r="W25" s="27">
        <v>0.25705280305981515</v>
      </c>
      <c r="X25" s="27">
        <v>0.18482133371108828</v>
      </c>
      <c r="Y25">
        <v>0.89727662287070165</v>
      </c>
    </row>
    <row r="26" spans="17:25">
      <c r="Q26">
        <v>2024</v>
      </c>
      <c r="R26" t="s">
        <v>11</v>
      </c>
      <c r="S26" s="27">
        <v>5.2960167467641595E-2</v>
      </c>
      <c r="T26" s="27">
        <v>3.1238022230739747E-2</v>
      </c>
      <c r="U26" s="27">
        <v>0.12792257569950172</v>
      </c>
      <c r="V26" s="27">
        <v>0.19962703069257304</v>
      </c>
      <c r="W26" s="27">
        <v>0.27954270719698088</v>
      </c>
      <c r="X26" s="27">
        <v>0.19769584574107379</v>
      </c>
      <c r="Y26">
        <v>0.88898634902851081</v>
      </c>
    </row>
    <row r="27" spans="17:25">
      <c r="Q27">
        <v>2024</v>
      </c>
      <c r="R27" t="s">
        <v>12</v>
      </c>
      <c r="S27" s="27">
        <v>5.1618292339277803E-2</v>
      </c>
      <c r="T27" s="27">
        <v>3.0212149269353086E-2</v>
      </c>
      <c r="U27" s="27">
        <v>0.12467291976973552</v>
      </c>
      <c r="V27" s="27">
        <v>0.19857292379533836</v>
      </c>
      <c r="W27" s="27">
        <v>0.28375467976329455</v>
      </c>
      <c r="X27" s="27">
        <v>0.20757014612938288</v>
      </c>
      <c r="Y27">
        <v>0.89640111106638209</v>
      </c>
    </row>
    <row r="28" spans="17:25">
      <c r="Q28">
        <v>2024</v>
      </c>
      <c r="R28" t="s">
        <v>13</v>
      </c>
      <c r="S28" s="27">
        <v>4.7257144880830118E-2</v>
      </c>
      <c r="T28" s="27">
        <v>2.7332931968693557E-2</v>
      </c>
      <c r="U28" s="27">
        <v>0.15534228140383186</v>
      </c>
      <c r="V28" s="27">
        <v>0.2254701278464426</v>
      </c>
      <c r="W28" s="27">
        <v>0.25705280305981515</v>
      </c>
      <c r="X28" s="27">
        <v>0.18482133371108828</v>
      </c>
      <c r="Y28">
        <v>0.89727662287070165</v>
      </c>
    </row>
    <row r="29" spans="17:25">
      <c r="Q29" t="s">
        <v>4</v>
      </c>
      <c r="S29">
        <v>1.1337553149781701</v>
      </c>
      <c r="T29">
        <v>0.68394107292845208</v>
      </c>
      <c r="U29">
        <v>3.4154018381870497</v>
      </c>
      <c r="V29">
        <v>5.1132492401343868</v>
      </c>
      <c r="W29">
        <v>6.6008686673700172</v>
      </c>
      <c r="X29">
        <v>4.5388596622529587</v>
      </c>
      <c r="Y29">
        <v>21.48607579585104</v>
      </c>
    </row>
  </sheetData>
  <pageMargins left="0.7" right="0.7" top="0.78740157499999996" bottom="0.78740157499999996" header="0.3" footer="0.3"/>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47213-B5B6-4366-A23F-261B1AD2909F}">
  <dimension ref="A1:F241"/>
  <sheetViews>
    <sheetView topLeftCell="A189" workbookViewId="0">
      <selection sqref="A1:E421"/>
    </sheetView>
  </sheetViews>
  <sheetFormatPr baseColWidth="10" defaultRowHeight="15"/>
  <cols>
    <col min="2" max="2" width="18" customWidth="1"/>
    <col min="3" max="3" width="45" customWidth="1"/>
    <col min="4" max="4" width="32.85546875" customWidth="1"/>
  </cols>
  <sheetData>
    <row r="1" spans="1:6">
      <c r="A1" t="s">
        <v>0</v>
      </c>
      <c r="B1" t="s">
        <v>22</v>
      </c>
      <c r="C1" t="s">
        <v>23</v>
      </c>
      <c r="D1" t="s">
        <v>1</v>
      </c>
    </row>
    <row r="2" spans="1:6">
      <c r="A2" s="11">
        <v>2020</v>
      </c>
      <c r="B2" s="11" t="s">
        <v>2</v>
      </c>
      <c r="C2" s="11" t="s">
        <v>66</v>
      </c>
      <c r="D2" s="12">
        <v>104462</v>
      </c>
      <c r="F2" s="10" t="s">
        <v>65</v>
      </c>
    </row>
    <row r="3" spans="1:6">
      <c r="A3" s="11">
        <v>2021</v>
      </c>
      <c r="B3" s="11" t="s">
        <v>2</v>
      </c>
      <c r="C3" s="11" t="s">
        <v>66</v>
      </c>
      <c r="D3" s="12">
        <v>103708</v>
      </c>
    </row>
    <row r="4" spans="1:6">
      <c r="A4" s="11">
        <v>2022</v>
      </c>
      <c r="B4" s="11" t="s">
        <v>2</v>
      </c>
      <c r="C4" s="11" t="s">
        <v>66</v>
      </c>
      <c r="D4" s="12">
        <v>103679</v>
      </c>
    </row>
    <row r="5" spans="1:6">
      <c r="A5" s="11">
        <v>2023</v>
      </c>
      <c r="B5" s="11" t="s">
        <v>2</v>
      </c>
      <c r="C5" s="11" t="s">
        <v>66</v>
      </c>
      <c r="D5" s="12">
        <v>103482</v>
      </c>
    </row>
    <row r="6" spans="1:6">
      <c r="A6" s="11">
        <v>2024</v>
      </c>
      <c r="B6" s="11" t="s">
        <v>2</v>
      </c>
      <c r="C6" s="11" t="s">
        <v>66</v>
      </c>
      <c r="D6" s="12">
        <v>102885</v>
      </c>
    </row>
    <row r="7" spans="1:6">
      <c r="A7" s="11">
        <v>2020</v>
      </c>
      <c r="B7" s="11" t="s">
        <v>11</v>
      </c>
      <c r="C7" s="11" t="s">
        <v>66</v>
      </c>
      <c r="D7" s="12">
        <v>41515</v>
      </c>
    </row>
    <row r="8" spans="1:6">
      <c r="A8" s="11">
        <v>2021</v>
      </c>
      <c r="B8" s="11" t="s">
        <v>11</v>
      </c>
      <c r="C8" s="11" t="s">
        <v>66</v>
      </c>
      <c r="D8" s="12">
        <v>41680</v>
      </c>
    </row>
    <row r="9" spans="1:6">
      <c r="A9" s="11">
        <v>2022</v>
      </c>
      <c r="B9" s="11" t="s">
        <v>11</v>
      </c>
      <c r="C9" s="11" t="s">
        <v>66</v>
      </c>
      <c r="D9" s="12">
        <v>42028</v>
      </c>
    </row>
    <row r="10" spans="1:6">
      <c r="A10" s="11">
        <v>2023</v>
      </c>
      <c r="B10" s="11" t="s">
        <v>11</v>
      </c>
      <c r="C10" s="11" t="s">
        <v>66</v>
      </c>
      <c r="D10" s="12">
        <v>42463</v>
      </c>
    </row>
    <row r="11" spans="1:6">
      <c r="A11" s="11">
        <v>2024</v>
      </c>
      <c r="B11" s="11" t="s">
        <v>11</v>
      </c>
      <c r="C11" s="11" t="s">
        <v>66</v>
      </c>
      <c r="D11" s="12">
        <v>42626</v>
      </c>
    </row>
    <row r="12" spans="1:6">
      <c r="A12" s="11">
        <v>2020</v>
      </c>
      <c r="B12" s="11" t="s">
        <v>12</v>
      </c>
      <c r="C12" s="11" t="s">
        <v>66</v>
      </c>
      <c r="D12" s="12">
        <v>33152</v>
      </c>
    </row>
    <row r="13" spans="1:6">
      <c r="A13" s="11">
        <v>2021</v>
      </c>
      <c r="B13" s="11" t="s">
        <v>12</v>
      </c>
      <c r="C13" s="11" t="s">
        <v>66</v>
      </c>
      <c r="D13" s="12">
        <v>33142</v>
      </c>
    </row>
    <row r="14" spans="1:6">
      <c r="A14" s="11">
        <v>2022</v>
      </c>
      <c r="B14" s="11" t="s">
        <v>12</v>
      </c>
      <c r="C14" s="11" t="s">
        <v>66</v>
      </c>
      <c r="D14" s="12">
        <v>33463</v>
      </c>
    </row>
    <row r="15" spans="1:6">
      <c r="A15" s="11">
        <v>2023</v>
      </c>
      <c r="B15" s="11" t="s">
        <v>12</v>
      </c>
      <c r="C15" s="11" t="s">
        <v>66</v>
      </c>
      <c r="D15" s="12">
        <v>33359</v>
      </c>
    </row>
    <row r="16" spans="1:6">
      <c r="A16" s="11">
        <v>2024</v>
      </c>
      <c r="B16" s="11" t="s">
        <v>12</v>
      </c>
      <c r="C16" s="11" t="s">
        <v>66</v>
      </c>
      <c r="D16" s="12">
        <v>33075</v>
      </c>
    </row>
    <row r="17" spans="1:4">
      <c r="A17" s="11">
        <v>2020</v>
      </c>
      <c r="B17" s="11" t="s">
        <v>13</v>
      </c>
      <c r="C17" s="11" t="s">
        <v>66</v>
      </c>
      <c r="D17" s="12">
        <v>44897</v>
      </c>
    </row>
    <row r="18" spans="1:4">
      <c r="A18" s="11">
        <v>2021</v>
      </c>
      <c r="B18" s="11" t="s">
        <v>13</v>
      </c>
      <c r="C18" s="11" t="s">
        <v>66</v>
      </c>
      <c r="D18" s="12">
        <v>45282</v>
      </c>
    </row>
    <row r="19" spans="1:4">
      <c r="A19" s="11">
        <v>2022</v>
      </c>
      <c r="B19" s="11" t="s">
        <v>13</v>
      </c>
      <c r="C19" s="11" t="s">
        <v>66</v>
      </c>
      <c r="D19" s="12">
        <v>46303</v>
      </c>
    </row>
    <row r="20" spans="1:4">
      <c r="A20" s="11">
        <v>2023</v>
      </c>
      <c r="B20" s="11" t="s">
        <v>13</v>
      </c>
      <c r="C20" s="11" t="s">
        <v>66</v>
      </c>
      <c r="D20" s="12">
        <v>47055</v>
      </c>
    </row>
    <row r="21" spans="1:4">
      <c r="A21" s="11">
        <v>2024</v>
      </c>
      <c r="B21" s="11" t="s">
        <v>13</v>
      </c>
      <c r="C21" s="11" t="s">
        <v>66</v>
      </c>
      <c r="D21" s="12">
        <v>46795</v>
      </c>
    </row>
    <row r="22" spans="1:4">
      <c r="A22" s="11">
        <v>2020</v>
      </c>
      <c r="B22" s="11" t="s">
        <v>14</v>
      </c>
      <c r="C22" s="11" t="s">
        <v>66</v>
      </c>
      <c r="D22" s="12">
        <v>224026</v>
      </c>
    </row>
    <row r="23" spans="1:4">
      <c r="A23" s="11">
        <v>2021</v>
      </c>
      <c r="B23" s="11" t="s">
        <v>14</v>
      </c>
      <c r="C23" s="11" t="s">
        <v>66</v>
      </c>
      <c r="D23" s="12">
        <v>223812</v>
      </c>
    </row>
    <row r="24" spans="1:4">
      <c r="A24" s="11">
        <v>2022</v>
      </c>
      <c r="B24" s="11" t="s">
        <v>14</v>
      </c>
      <c r="C24" s="11" t="s">
        <v>66</v>
      </c>
      <c r="D24" s="12">
        <v>225473</v>
      </c>
    </row>
    <row r="25" spans="1:4">
      <c r="A25" s="11">
        <v>2023</v>
      </c>
      <c r="B25" s="11" t="s">
        <v>14</v>
      </c>
      <c r="C25" s="11" t="s">
        <v>66</v>
      </c>
      <c r="D25" s="12">
        <v>226359</v>
      </c>
    </row>
    <row r="26" spans="1:4">
      <c r="A26" s="11">
        <v>2024</v>
      </c>
      <c r="B26" s="11" t="s">
        <v>14</v>
      </c>
      <c r="C26" s="11" t="s">
        <v>66</v>
      </c>
      <c r="D26" s="12">
        <v>225381</v>
      </c>
    </row>
    <row r="27" spans="1:4">
      <c r="A27" s="11">
        <v>2020</v>
      </c>
      <c r="B27" s="11" t="s">
        <v>16</v>
      </c>
      <c r="C27" s="11" t="s">
        <v>66</v>
      </c>
      <c r="D27" s="12">
        <v>5682137</v>
      </c>
    </row>
    <row r="28" spans="1:4">
      <c r="A28" s="11">
        <v>2021</v>
      </c>
      <c r="B28" s="11" t="s">
        <v>16</v>
      </c>
      <c r="C28" s="11" t="s">
        <v>66</v>
      </c>
      <c r="D28" s="12">
        <v>5749848</v>
      </c>
    </row>
    <row r="29" spans="1:4">
      <c r="A29" s="11">
        <v>2022</v>
      </c>
      <c r="B29" s="11" t="s">
        <v>16</v>
      </c>
      <c r="C29" s="11" t="s">
        <v>66</v>
      </c>
      <c r="D29" s="12">
        <v>5865583</v>
      </c>
    </row>
    <row r="30" spans="1:4">
      <c r="A30" s="11">
        <v>2023</v>
      </c>
      <c r="B30" s="11" t="s">
        <v>16</v>
      </c>
      <c r="C30" s="11" t="s">
        <v>66</v>
      </c>
      <c r="D30" s="12">
        <v>5925202</v>
      </c>
    </row>
    <row r="31" spans="1:4">
      <c r="A31" s="11">
        <v>2024</v>
      </c>
      <c r="B31" s="11" t="s">
        <v>16</v>
      </c>
      <c r="C31" s="11" t="s">
        <v>66</v>
      </c>
      <c r="D31" s="12">
        <v>5959550</v>
      </c>
    </row>
    <row r="32" spans="1:4">
      <c r="A32" s="11">
        <v>2020</v>
      </c>
      <c r="B32" s="11" t="s">
        <v>2</v>
      </c>
      <c r="C32" s="11" t="s">
        <v>67</v>
      </c>
      <c r="D32" s="12">
        <v>39000</v>
      </c>
    </row>
    <row r="33" spans="1:4">
      <c r="A33" s="11">
        <v>2021</v>
      </c>
      <c r="B33" s="11" t="s">
        <v>2</v>
      </c>
      <c r="C33" s="11" t="s">
        <v>67</v>
      </c>
      <c r="D33" s="12">
        <v>39378</v>
      </c>
    </row>
    <row r="34" spans="1:4">
      <c r="A34" s="11">
        <v>2022</v>
      </c>
      <c r="B34" s="11" t="s">
        <v>2</v>
      </c>
      <c r="C34" s="11" t="s">
        <v>67</v>
      </c>
      <c r="D34" s="12">
        <v>39769</v>
      </c>
    </row>
    <row r="35" spans="1:4">
      <c r="A35" s="11">
        <v>2023</v>
      </c>
      <c r="B35" s="11" t="s">
        <v>2</v>
      </c>
      <c r="C35" s="11" t="s">
        <v>67</v>
      </c>
      <c r="D35" s="12">
        <v>40151</v>
      </c>
    </row>
    <row r="36" spans="1:4">
      <c r="A36" s="11">
        <v>2024</v>
      </c>
      <c r="B36" s="11" t="s">
        <v>2</v>
      </c>
      <c r="C36" s="11" t="s">
        <v>67</v>
      </c>
      <c r="D36" s="12">
        <v>40190</v>
      </c>
    </row>
    <row r="37" spans="1:4">
      <c r="A37" s="11">
        <v>2020</v>
      </c>
      <c r="B37" s="11" t="s">
        <v>11</v>
      </c>
      <c r="C37" s="11" t="s">
        <v>67</v>
      </c>
      <c r="D37" s="12">
        <v>18325</v>
      </c>
    </row>
    <row r="38" spans="1:4">
      <c r="A38" s="11">
        <v>2021</v>
      </c>
      <c r="B38" s="11" t="s">
        <v>11</v>
      </c>
      <c r="C38" s="11" t="s">
        <v>67</v>
      </c>
      <c r="D38" s="12">
        <v>18523</v>
      </c>
    </row>
    <row r="39" spans="1:4">
      <c r="A39" s="11">
        <v>2022</v>
      </c>
      <c r="B39" s="11" t="s">
        <v>11</v>
      </c>
      <c r="C39" s="11" t="s">
        <v>67</v>
      </c>
      <c r="D39" s="12">
        <v>18832</v>
      </c>
    </row>
    <row r="40" spans="1:4">
      <c r="A40" s="11">
        <v>2023</v>
      </c>
      <c r="B40" s="11" t="s">
        <v>11</v>
      </c>
      <c r="C40" s="11" t="s">
        <v>67</v>
      </c>
      <c r="D40" s="12">
        <v>19077</v>
      </c>
    </row>
    <row r="41" spans="1:4">
      <c r="A41" s="11">
        <v>2024</v>
      </c>
      <c r="B41" s="11" t="s">
        <v>11</v>
      </c>
      <c r="C41" s="11" t="s">
        <v>67</v>
      </c>
      <c r="D41" s="12">
        <v>19348</v>
      </c>
    </row>
    <row r="42" spans="1:4">
      <c r="A42" s="11">
        <v>2020</v>
      </c>
      <c r="B42" s="11" t="s">
        <v>12</v>
      </c>
      <c r="C42" s="11" t="s">
        <v>67</v>
      </c>
      <c r="D42" s="12">
        <v>14170</v>
      </c>
    </row>
    <row r="43" spans="1:4">
      <c r="A43" s="11">
        <v>2021</v>
      </c>
      <c r="B43" s="11" t="s">
        <v>12</v>
      </c>
      <c r="C43" s="11" t="s">
        <v>67</v>
      </c>
      <c r="D43" s="12">
        <v>14387</v>
      </c>
    </row>
    <row r="44" spans="1:4">
      <c r="A44" s="11">
        <v>2022</v>
      </c>
      <c r="B44" s="11" t="s">
        <v>12</v>
      </c>
      <c r="C44" s="11" t="s">
        <v>67</v>
      </c>
      <c r="D44" s="12">
        <v>14732</v>
      </c>
    </row>
    <row r="45" spans="1:4">
      <c r="A45" s="11">
        <v>2023</v>
      </c>
      <c r="B45" s="11" t="s">
        <v>12</v>
      </c>
      <c r="C45" s="11" t="s">
        <v>67</v>
      </c>
      <c r="D45" s="12">
        <v>14648</v>
      </c>
    </row>
    <row r="46" spans="1:4">
      <c r="A46" s="11">
        <v>2024</v>
      </c>
      <c r="B46" s="11" t="s">
        <v>12</v>
      </c>
      <c r="C46" s="11" t="s">
        <v>67</v>
      </c>
      <c r="D46" s="12">
        <v>14636</v>
      </c>
    </row>
    <row r="47" spans="1:4">
      <c r="A47" s="11">
        <v>2020</v>
      </c>
      <c r="B47" s="11" t="s">
        <v>13</v>
      </c>
      <c r="C47" s="11" t="s">
        <v>67</v>
      </c>
      <c r="D47" s="12">
        <v>18742</v>
      </c>
    </row>
    <row r="48" spans="1:4">
      <c r="A48" s="11">
        <v>2021</v>
      </c>
      <c r="B48" s="11" t="s">
        <v>13</v>
      </c>
      <c r="C48" s="11" t="s">
        <v>67</v>
      </c>
      <c r="D48" s="12">
        <v>18995</v>
      </c>
    </row>
    <row r="49" spans="1:4">
      <c r="A49" s="11">
        <v>2022</v>
      </c>
      <c r="B49" s="11" t="s">
        <v>13</v>
      </c>
      <c r="C49" s="11" t="s">
        <v>67</v>
      </c>
      <c r="D49" s="12">
        <v>19502</v>
      </c>
    </row>
    <row r="50" spans="1:4">
      <c r="A50" s="11">
        <v>2023</v>
      </c>
      <c r="B50" s="11" t="s">
        <v>13</v>
      </c>
      <c r="C50" s="11" t="s">
        <v>67</v>
      </c>
      <c r="D50" s="12">
        <v>20048</v>
      </c>
    </row>
    <row r="51" spans="1:4">
      <c r="A51" s="11">
        <v>2024</v>
      </c>
      <c r="B51" s="11" t="s">
        <v>13</v>
      </c>
      <c r="C51" s="11" t="s">
        <v>67</v>
      </c>
      <c r="D51" s="12">
        <v>20097</v>
      </c>
    </row>
    <row r="52" spans="1:4">
      <c r="A52" s="11">
        <v>2020</v>
      </c>
      <c r="B52" s="11" t="s">
        <v>14</v>
      </c>
      <c r="C52" s="11" t="s">
        <v>67</v>
      </c>
      <c r="D52" s="12">
        <v>90237</v>
      </c>
    </row>
    <row r="53" spans="1:4">
      <c r="A53" s="11">
        <v>2021</v>
      </c>
      <c r="B53" s="11" t="s">
        <v>14</v>
      </c>
      <c r="C53" s="11" t="s">
        <v>67</v>
      </c>
      <c r="D53" s="12">
        <v>91283</v>
      </c>
    </row>
    <row r="54" spans="1:4">
      <c r="A54" s="11">
        <v>2022</v>
      </c>
      <c r="B54" s="11" t="s">
        <v>14</v>
      </c>
      <c r="C54" s="11" t="s">
        <v>67</v>
      </c>
      <c r="D54" s="12">
        <v>92835</v>
      </c>
    </row>
    <row r="55" spans="1:4">
      <c r="A55" s="11">
        <v>2023</v>
      </c>
      <c r="B55" s="11" t="s">
        <v>14</v>
      </c>
      <c r="C55" s="11" t="s">
        <v>67</v>
      </c>
      <c r="D55" s="12">
        <v>93924</v>
      </c>
    </row>
    <row r="56" spans="1:4">
      <c r="A56" s="11">
        <v>2024</v>
      </c>
      <c r="B56" s="11" t="s">
        <v>14</v>
      </c>
      <c r="C56" s="11" t="s">
        <v>67</v>
      </c>
      <c r="D56" s="12">
        <v>94271</v>
      </c>
    </row>
    <row r="57" spans="1:4">
      <c r="A57" s="11">
        <v>2020</v>
      </c>
      <c r="B57" s="11" t="s">
        <v>16</v>
      </c>
      <c r="C57" s="11" t="s">
        <v>67</v>
      </c>
      <c r="D57" s="12">
        <v>2602390</v>
      </c>
    </row>
    <row r="58" spans="1:4">
      <c r="A58" s="11">
        <v>2021</v>
      </c>
      <c r="B58" s="11" t="s">
        <v>16</v>
      </c>
      <c r="C58" s="11" t="s">
        <v>67</v>
      </c>
      <c r="D58" s="12">
        <v>2637701</v>
      </c>
    </row>
    <row r="59" spans="1:4">
      <c r="A59" s="11">
        <v>2022</v>
      </c>
      <c r="B59" s="11" t="s">
        <v>16</v>
      </c>
      <c r="C59" s="11" t="s">
        <v>67</v>
      </c>
      <c r="D59" s="12">
        <v>2694852</v>
      </c>
    </row>
    <row r="60" spans="1:4">
      <c r="A60" s="11">
        <v>2023</v>
      </c>
      <c r="B60" s="11" t="s">
        <v>16</v>
      </c>
      <c r="C60" s="11" t="s">
        <v>67</v>
      </c>
      <c r="D60" s="12">
        <v>2723955</v>
      </c>
    </row>
    <row r="61" spans="1:4">
      <c r="A61" s="11">
        <v>2024</v>
      </c>
      <c r="B61" s="11" t="s">
        <v>16</v>
      </c>
      <c r="C61" s="11" t="s">
        <v>67</v>
      </c>
      <c r="D61" s="12">
        <v>2747807</v>
      </c>
    </row>
    <row r="62" spans="1:4">
      <c r="A62" s="11">
        <v>2020</v>
      </c>
      <c r="B62" s="11" t="s">
        <v>2</v>
      </c>
      <c r="C62" s="11" t="s">
        <v>68</v>
      </c>
      <c r="D62" s="12">
        <v>13749</v>
      </c>
    </row>
    <row r="63" spans="1:4">
      <c r="A63" s="11">
        <v>2021</v>
      </c>
      <c r="B63" s="11" t="s">
        <v>2</v>
      </c>
      <c r="C63" s="11" t="s">
        <v>68</v>
      </c>
      <c r="D63" s="12">
        <v>14022</v>
      </c>
    </row>
    <row r="64" spans="1:4">
      <c r="A64" s="11">
        <v>2022</v>
      </c>
      <c r="B64" s="11" t="s">
        <v>2</v>
      </c>
      <c r="C64" s="11" t="s">
        <v>68</v>
      </c>
      <c r="D64" s="12">
        <v>14670</v>
      </c>
    </row>
    <row r="65" spans="1:4">
      <c r="A65" s="11">
        <v>2023</v>
      </c>
      <c r="B65" s="11" t="s">
        <v>2</v>
      </c>
      <c r="C65" s="11" t="s">
        <v>68</v>
      </c>
      <c r="D65" s="12">
        <v>16063</v>
      </c>
    </row>
    <row r="66" spans="1:4">
      <c r="A66" s="11">
        <v>2024</v>
      </c>
      <c r="B66" s="11" t="s">
        <v>2</v>
      </c>
      <c r="C66" s="11" t="s">
        <v>68</v>
      </c>
      <c r="D66" s="12">
        <v>16324</v>
      </c>
    </row>
    <row r="67" spans="1:4">
      <c r="A67" s="11">
        <v>2020</v>
      </c>
      <c r="B67" s="11" t="s">
        <v>11</v>
      </c>
      <c r="C67" s="11" t="s">
        <v>68</v>
      </c>
      <c r="D67" s="12">
        <v>6553</v>
      </c>
    </row>
    <row r="68" spans="1:4">
      <c r="A68" s="11">
        <v>2021</v>
      </c>
      <c r="B68" s="11" t="s">
        <v>11</v>
      </c>
      <c r="C68" s="11" t="s">
        <v>68</v>
      </c>
      <c r="D68" s="12">
        <v>6857</v>
      </c>
    </row>
    <row r="69" spans="1:4">
      <c r="A69" s="11">
        <v>2022</v>
      </c>
      <c r="B69" s="11" t="s">
        <v>11</v>
      </c>
      <c r="C69" s="11" t="s">
        <v>68</v>
      </c>
      <c r="D69" s="12">
        <v>7083</v>
      </c>
    </row>
    <row r="70" spans="1:4">
      <c r="A70" s="11">
        <v>2023</v>
      </c>
      <c r="B70" s="11" t="s">
        <v>11</v>
      </c>
      <c r="C70" s="11" t="s">
        <v>68</v>
      </c>
      <c r="D70" s="12">
        <v>7348</v>
      </c>
    </row>
    <row r="71" spans="1:4">
      <c r="A71" s="11">
        <v>2024</v>
      </c>
      <c r="B71" s="11" t="s">
        <v>11</v>
      </c>
      <c r="C71" s="11" t="s">
        <v>68</v>
      </c>
      <c r="D71" s="12">
        <v>7747</v>
      </c>
    </row>
    <row r="72" spans="1:4">
      <c r="A72" s="11">
        <v>2020</v>
      </c>
      <c r="B72" s="11" t="s">
        <v>12</v>
      </c>
      <c r="C72" s="11" t="s">
        <v>68</v>
      </c>
      <c r="D72" s="12">
        <v>5061</v>
      </c>
    </row>
    <row r="73" spans="1:4">
      <c r="A73" s="11">
        <v>2021</v>
      </c>
      <c r="B73" s="11" t="s">
        <v>12</v>
      </c>
      <c r="C73" s="11" t="s">
        <v>68</v>
      </c>
      <c r="D73" s="12">
        <v>5312</v>
      </c>
    </row>
    <row r="74" spans="1:4">
      <c r="A74" s="11">
        <v>2022</v>
      </c>
      <c r="B74" s="11" t="s">
        <v>12</v>
      </c>
      <c r="C74" s="11" t="s">
        <v>68</v>
      </c>
      <c r="D74" s="12">
        <v>5730</v>
      </c>
    </row>
    <row r="75" spans="1:4">
      <c r="A75" s="11">
        <v>2023</v>
      </c>
      <c r="B75" s="11" t="s">
        <v>12</v>
      </c>
      <c r="C75" s="11" t="s">
        <v>68</v>
      </c>
      <c r="D75" s="12">
        <v>5810</v>
      </c>
    </row>
    <row r="76" spans="1:4">
      <c r="A76" s="11">
        <v>2024</v>
      </c>
      <c r="B76" s="11" t="s">
        <v>12</v>
      </c>
      <c r="C76" s="11" t="s">
        <v>68</v>
      </c>
      <c r="D76" s="12">
        <v>5860</v>
      </c>
    </row>
    <row r="77" spans="1:4">
      <c r="A77" s="11">
        <v>2020</v>
      </c>
      <c r="B77" s="11" t="s">
        <v>13</v>
      </c>
      <c r="C77" s="11" t="s">
        <v>68</v>
      </c>
      <c r="D77" s="12">
        <v>8443</v>
      </c>
    </row>
    <row r="78" spans="1:4">
      <c r="A78" s="11">
        <v>2021</v>
      </c>
      <c r="B78" s="11" t="s">
        <v>13</v>
      </c>
      <c r="C78" s="11" t="s">
        <v>68</v>
      </c>
      <c r="D78" s="12">
        <v>8693</v>
      </c>
    </row>
    <row r="79" spans="1:4">
      <c r="A79" s="11">
        <v>2022</v>
      </c>
      <c r="B79" s="11" t="s">
        <v>13</v>
      </c>
      <c r="C79" s="11" t="s">
        <v>68</v>
      </c>
      <c r="D79" s="12">
        <v>9554</v>
      </c>
    </row>
    <row r="80" spans="1:4">
      <c r="A80" s="11">
        <v>2023</v>
      </c>
      <c r="B80" s="11" t="s">
        <v>13</v>
      </c>
      <c r="C80" s="11" t="s">
        <v>68</v>
      </c>
      <c r="D80" s="12">
        <v>9971</v>
      </c>
    </row>
    <row r="81" spans="1:4">
      <c r="A81" s="11">
        <v>2024</v>
      </c>
      <c r="B81" s="11" t="s">
        <v>13</v>
      </c>
      <c r="C81" s="11" t="s">
        <v>68</v>
      </c>
      <c r="D81" s="12">
        <v>10257</v>
      </c>
    </row>
    <row r="82" spans="1:4">
      <c r="A82" s="11">
        <v>2020</v>
      </c>
      <c r="B82" s="11" t="s">
        <v>14</v>
      </c>
      <c r="C82" s="11" t="s">
        <v>68</v>
      </c>
      <c r="D82" s="12">
        <v>33806</v>
      </c>
    </row>
    <row r="83" spans="1:4">
      <c r="A83" s="11">
        <v>2021</v>
      </c>
      <c r="B83" s="11" t="s">
        <v>14</v>
      </c>
      <c r="C83" s="11" t="s">
        <v>68</v>
      </c>
      <c r="D83" s="12">
        <v>34884</v>
      </c>
    </row>
    <row r="84" spans="1:4">
      <c r="A84" s="11">
        <v>2022</v>
      </c>
      <c r="B84" s="11" t="s">
        <v>14</v>
      </c>
      <c r="C84" s="11" t="s">
        <v>68</v>
      </c>
      <c r="D84" s="12">
        <v>37037</v>
      </c>
    </row>
    <row r="85" spans="1:4">
      <c r="A85" s="11">
        <v>2023</v>
      </c>
      <c r="B85" s="11" t="s">
        <v>14</v>
      </c>
      <c r="C85" s="11" t="s">
        <v>68</v>
      </c>
      <c r="D85" s="12">
        <v>39192</v>
      </c>
    </row>
    <row r="86" spans="1:4">
      <c r="A86" s="11">
        <v>2024</v>
      </c>
      <c r="B86" s="11" t="s">
        <v>14</v>
      </c>
      <c r="C86" s="11" t="s">
        <v>68</v>
      </c>
      <c r="D86" s="12">
        <v>40188</v>
      </c>
    </row>
    <row r="87" spans="1:4">
      <c r="A87" s="11">
        <v>2020</v>
      </c>
      <c r="B87" s="11" t="s">
        <v>16</v>
      </c>
      <c r="C87" s="11" t="s">
        <v>68</v>
      </c>
      <c r="D87" s="12">
        <v>891780</v>
      </c>
    </row>
    <row r="88" spans="1:4">
      <c r="A88" s="11">
        <v>2021</v>
      </c>
      <c r="B88" s="11" t="s">
        <v>16</v>
      </c>
      <c r="C88" s="11" t="s">
        <v>68</v>
      </c>
      <c r="D88" s="12">
        <v>936209</v>
      </c>
    </row>
    <row r="89" spans="1:4">
      <c r="A89" s="11">
        <v>2022</v>
      </c>
      <c r="B89" s="11" t="s">
        <v>16</v>
      </c>
      <c r="C89" s="11" t="s">
        <v>68</v>
      </c>
      <c r="D89" s="12">
        <v>1018009</v>
      </c>
    </row>
    <row r="90" spans="1:4">
      <c r="A90" s="11">
        <v>2023</v>
      </c>
      <c r="B90" s="11" t="s">
        <v>16</v>
      </c>
      <c r="C90" s="11" t="s">
        <v>68</v>
      </c>
      <c r="D90" s="12">
        <v>1081916</v>
      </c>
    </row>
    <row r="91" spans="1:4">
      <c r="A91" s="11">
        <v>2024</v>
      </c>
      <c r="B91" s="11" t="s">
        <v>16</v>
      </c>
      <c r="C91" s="11" t="s">
        <v>68</v>
      </c>
      <c r="D91" s="12">
        <v>1129340</v>
      </c>
    </row>
    <row r="92" spans="1:4">
      <c r="A92" s="11">
        <v>2020</v>
      </c>
      <c r="B92" s="11" t="s">
        <v>2</v>
      </c>
      <c r="C92" s="11" t="s">
        <v>69</v>
      </c>
      <c r="D92" s="12">
        <v>82972</v>
      </c>
    </row>
    <row r="93" spans="1:4">
      <c r="A93" s="11">
        <v>2021</v>
      </c>
      <c r="B93" s="11" t="s">
        <v>2</v>
      </c>
      <c r="C93" s="11" t="s">
        <v>69</v>
      </c>
      <c r="D93" s="12">
        <v>81712</v>
      </c>
    </row>
    <row r="94" spans="1:4">
      <c r="A94" s="11">
        <v>2022</v>
      </c>
      <c r="B94" s="11" t="s">
        <v>2</v>
      </c>
      <c r="C94" s="11" t="s">
        <v>69</v>
      </c>
      <c r="D94" s="12">
        <v>81033</v>
      </c>
    </row>
    <row r="95" spans="1:4">
      <c r="A95" s="11">
        <v>2023</v>
      </c>
      <c r="B95" s="11" t="s">
        <v>2</v>
      </c>
      <c r="C95" s="11" t="s">
        <v>69</v>
      </c>
      <c r="D95" s="12">
        <v>79968</v>
      </c>
    </row>
    <row r="96" spans="1:4">
      <c r="A96" s="11">
        <v>2024</v>
      </c>
      <c r="B96" s="11" t="s">
        <v>2</v>
      </c>
      <c r="C96" s="11" t="s">
        <v>69</v>
      </c>
      <c r="D96" s="12">
        <v>78854</v>
      </c>
    </row>
    <row r="97" spans="1:4">
      <c r="A97" s="11">
        <v>2020</v>
      </c>
      <c r="B97" s="11" t="s">
        <v>11</v>
      </c>
      <c r="C97" s="11" t="s">
        <v>69</v>
      </c>
      <c r="D97" s="12">
        <v>30239</v>
      </c>
    </row>
    <row r="98" spans="1:4">
      <c r="A98" s="11">
        <v>2021</v>
      </c>
      <c r="B98" s="11" t="s">
        <v>11</v>
      </c>
      <c r="C98" s="11" t="s">
        <v>69</v>
      </c>
      <c r="D98" s="12">
        <v>30126</v>
      </c>
    </row>
    <row r="99" spans="1:4">
      <c r="A99" s="11">
        <v>2022</v>
      </c>
      <c r="B99" s="11" t="s">
        <v>11</v>
      </c>
      <c r="C99" s="11" t="s">
        <v>69</v>
      </c>
      <c r="D99" s="12">
        <v>29994</v>
      </c>
    </row>
    <row r="100" spans="1:4">
      <c r="A100" s="11">
        <v>2023</v>
      </c>
      <c r="B100" s="11" t="s">
        <v>11</v>
      </c>
      <c r="C100" s="11" t="s">
        <v>69</v>
      </c>
      <c r="D100" s="12">
        <v>29813</v>
      </c>
    </row>
    <row r="101" spans="1:4">
      <c r="A101" s="11">
        <v>2024</v>
      </c>
      <c r="B101" s="11" t="s">
        <v>11</v>
      </c>
      <c r="C101" s="11" t="s">
        <v>69</v>
      </c>
      <c r="D101" s="12">
        <v>29691</v>
      </c>
    </row>
    <row r="102" spans="1:4">
      <c r="A102" s="11">
        <v>2020</v>
      </c>
      <c r="B102" s="11" t="s">
        <v>12</v>
      </c>
      <c r="C102" s="11" t="s">
        <v>69</v>
      </c>
      <c r="D102" s="12">
        <v>24240</v>
      </c>
    </row>
    <row r="103" spans="1:4">
      <c r="A103" s="11">
        <v>2021</v>
      </c>
      <c r="B103" s="11" t="s">
        <v>12</v>
      </c>
      <c r="C103" s="11" t="s">
        <v>69</v>
      </c>
      <c r="D103" s="12">
        <v>24037</v>
      </c>
    </row>
    <row r="104" spans="1:4">
      <c r="A104" s="11">
        <v>2022</v>
      </c>
      <c r="B104" s="11" t="s">
        <v>12</v>
      </c>
      <c r="C104" s="11" t="s">
        <v>69</v>
      </c>
      <c r="D104" s="12">
        <v>24136</v>
      </c>
    </row>
    <row r="105" spans="1:4">
      <c r="A105" s="11">
        <v>2023</v>
      </c>
      <c r="B105" s="11" t="s">
        <v>12</v>
      </c>
      <c r="C105" s="11" t="s">
        <v>69</v>
      </c>
      <c r="D105" s="12">
        <v>23945</v>
      </c>
    </row>
    <row r="106" spans="1:4">
      <c r="A106" s="11">
        <v>2024</v>
      </c>
      <c r="B106" s="11" t="s">
        <v>12</v>
      </c>
      <c r="C106" s="11" t="s">
        <v>69</v>
      </c>
      <c r="D106" s="12">
        <v>23461</v>
      </c>
    </row>
    <row r="107" spans="1:4">
      <c r="A107" s="11">
        <v>2020</v>
      </c>
      <c r="B107" s="11" t="s">
        <v>13</v>
      </c>
      <c r="C107" s="11" t="s">
        <v>69</v>
      </c>
      <c r="D107" s="12">
        <v>33237</v>
      </c>
    </row>
    <row r="108" spans="1:4">
      <c r="A108" s="11">
        <v>2021</v>
      </c>
      <c r="B108" s="11" t="s">
        <v>13</v>
      </c>
      <c r="C108" s="11" t="s">
        <v>69</v>
      </c>
      <c r="D108" s="12">
        <v>33474</v>
      </c>
    </row>
    <row r="109" spans="1:4">
      <c r="A109" s="11">
        <v>2022</v>
      </c>
      <c r="B109" s="11" t="s">
        <v>13</v>
      </c>
      <c r="C109" s="11" t="s">
        <v>69</v>
      </c>
      <c r="D109" s="12">
        <v>34238</v>
      </c>
    </row>
    <row r="110" spans="1:4">
      <c r="A110" s="11">
        <v>2023</v>
      </c>
      <c r="B110" s="11" t="s">
        <v>13</v>
      </c>
      <c r="C110" s="11" t="s">
        <v>69</v>
      </c>
      <c r="D110" s="12">
        <v>34548</v>
      </c>
    </row>
    <row r="111" spans="1:4">
      <c r="A111" s="11">
        <v>2024</v>
      </c>
      <c r="B111" s="11" t="s">
        <v>13</v>
      </c>
      <c r="C111" s="11" t="s">
        <v>69</v>
      </c>
      <c r="D111" s="12">
        <v>34204</v>
      </c>
    </row>
    <row r="112" spans="1:4">
      <c r="A112" s="11">
        <v>2020</v>
      </c>
      <c r="B112" s="11" t="s">
        <v>14</v>
      </c>
      <c r="C112" s="11" t="s">
        <v>69</v>
      </c>
      <c r="D112" s="12">
        <v>170688</v>
      </c>
    </row>
    <row r="113" spans="1:4">
      <c r="A113" s="11">
        <v>2021</v>
      </c>
      <c r="B113" s="11" t="s">
        <v>14</v>
      </c>
      <c r="C113" s="11" t="s">
        <v>69</v>
      </c>
      <c r="D113" s="12">
        <v>169349</v>
      </c>
    </row>
    <row r="114" spans="1:4">
      <c r="A114" s="11">
        <v>2022</v>
      </c>
      <c r="B114" s="11" t="s">
        <v>14</v>
      </c>
      <c r="C114" s="11" t="s">
        <v>69</v>
      </c>
      <c r="D114" s="12">
        <v>169401</v>
      </c>
    </row>
    <row r="115" spans="1:4">
      <c r="A115" s="11">
        <v>2023</v>
      </c>
      <c r="B115" s="11" t="s">
        <v>14</v>
      </c>
      <c r="C115" s="11" t="s">
        <v>69</v>
      </c>
      <c r="D115" s="12">
        <v>168274</v>
      </c>
    </row>
    <row r="116" spans="1:4">
      <c r="A116" s="11">
        <v>2024</v>
      </c>
      <c r="B116" s="11" t="s">
        <v>14</v>
      </c>
      <c r="C116" s="11" t="s">
        <v>69</v>
      </c>
      <c r="D116" s="12">
        <v>166210</v>
      </c>
    </row>
    <row r="117" spans="1:4">
      <c r="A117" s="11">
        <v>2020</v>
      </c>
      <c r="B117" s="11" t="s">
        <v>16</v>
      </c>
      <c r="C117" s="11" t="s">
        <v>69</v>
      </c>
      <c r="D117" s="12">
        <v>4099838</v>
      </c>
    </row>
    <row r="118" spans="1:4">
      <c r="A118" s="11">
        <v>2021</v>
      </c>
      <c r="B118" s="11" t="s">
        <v>16</v>
      </c>
      <c r="C118" s="11" t="s">
        <v>69</v>
      </c>
      <c r="D118" s="12">
        <v>4126065</v>
      </c>
    </row>
    <row r="119" spans="1:4">
      <c r="A119" s="11">
        <v>2022</v>
      </c>
      <c r="B119" s="11" t="s">
        <v>16</v>
      </c>
      <c r="C119" s="11" t="s">
        <v>69</v>
      </c>
      <c r="D119" s="12">
        <v>4182518</v>
      </c>
    </row>
    <row r="120" spans="1:4">
      <c r="A120" s="11">
        <v>2023</v>
      </c>
      <c r="B120" s="11" t="s">
        <v>16</v>
      </c>
      <c r="C120" s="11" t="s">
        <v>69</v>
      </c>
      <c r="D120" s="12">
        <v>4203914</v>
      </c>
    </row>
    <row r="121" spans="1:4">
      <c r="A121" s="11">
        <v>2024</v>
      </c>
      <c r="B121" s="11" t="s">
        <v>16</v>
      </c>
      <c r="C121" s="11" t="s">
        <v>69</v>
      </c>
      <c r="D121" s="12">
        <v>4193377</v>
      </c>
    </row>
    <row r="122" spans="1:4">
      <c r="A122" s="11">
        <v>2020</v>
      </c>
      <c r="B122" s="11" t="s">
        <v>2</v>
      </c>
      <c r="C122" s="11" t="s">
        <v>70</v>
      </c>
      <c r="D122" s="12">
        <v>21490</v>
      </c>
    </row>
    <row r="123" spans="1:4">
      <c r="A123" s="11">
        <v>2021</v>
      </c>
      <c r="B123" s="11" t="s">
        <v>2</v>
      </c>
      <c r="C123" s="11" t="s">
        <v>70</v>
      </c>
      <c r="D123" s="12">
        <v>21996</v>
      </c>
    </row>
    <row r="124" spans="1:4">
      <c r="A124" s="11">
        <v>2022</v>
      </c>
      <c r="B124" s="11" t="s">
        <v>2</v>
      </c>
      <c r="C124" s="11" t="s">
        <v>70</v>
      </c>
      <c r="D124" s="12">
        <v>22646</v>
      </c>
    </row>
    <row r="125" spans="1:4">
      <c r="A125" s="11">
        <v>2023</v>
      </c>
      <c r="B125" s="11" t="s">
        <v>2</v>
      </c>
      <c r="C125" s="11" t="s">
        <v>70</v>
      </c>
      <c r="D125" s="12">
        <v>23514</v>
      </c>
    </row>
    <row r="126" spans="1:4">
      <c r="A126" s="11">
        <v>2024</v>
      </c>
      <c r="B126" s="11" t="s">
        <v>2</v>
      </c>
      <c r="C126" s="11" t="s">
        <v>70</v>
      </c>
      <c r="D126" s="12">
        <v>24031</v>
      </c>
    </row>
    <row r="127" spans="1:4">
      <c r="A127" s="11">
        <v>2020</v>
      </c>
      <c r="B127" s="11" t="s">
        <v>11</v>
      </c>
      <c r="C127" s="11" t="s">
        <v>70</v>
      </c>
      <c r="D127" s="12">
        <v>11276</v>
      </c>
    </row>
    <row r="128" spans="1:4">
      <c r="A128" s="11">
        <v>2021</v>
      </c>
      <c r="B128" s="11" t="s">
        <v>11</v>
      </c>
      <c r="C128" s="11" t="s">
        <v>70</v>
      </c>
      <c r="D128" s="12">
        <v>11554</v>
      </c>
    </row>
    <row r="129" spans="1:4">
      <c r="A129" s="11">
        <v>2022</v>
      </c>
      <c r="B129" s="11" t="s">
        <v>11</v>
      </c>
      <c r="C129" s="11" t="s">
        <v>70</v>
      </c>
      <c r="D129" s="12">
        <v>12034</v>
      </c>
    </row>
    <row r="130" spans="1:4">
      <c r="A130" s="11">
        <v>2023</v>
      </c>
      <c r="B130" s="11" t="s">
        <v>11</v>
      </c>
      <c r="C130" s="11" t="s">
        <v>70</v>
      </c>
      <c r="D130" s="12">
        <v>12650</v>
      </c>
    </row>
    <row r="131" spans="1:4">
      <c r="A131" s="11">
        <v>2024</v>
      </c>
      <c r="B131" s="11" t="s">
        <v>11</v>
      </c>
      <c r="C131" s="11" t="s">
        <v>70</v>
      </c>
      <c r="D131" s="12">
        <v>12935</v>
      </c>
    </row>
    <row r="132" spans="1:4">
      <c r="A132" s="11">
        <v>2020</v>
      </c>
      <c r="B132" s="11" t="s">
        <v>12</v>
      </c>
      <c r="C132" s="11" t="s">
        <v>70</v>
      </c>
      <c r="D132" s="12">
        <v>8912</v>
      </c>
    </row>
    <row r="133" spans="1:4">
      <c r="A133" s="11">
        <v>2021</v>
      </c>
      <c r="B133" s="11" t="s">
        <v>12</v>
      </c>
      <c r="C133" s="11" t="s">
        <v>70</v>
      </c>
      <c r="D133" s="12">
        <v>9105</v>
      </c>
    </row>
    <row r="134" spans="1:4">
      <c r="A134" s="11">
        <v>2022</v>
      </c>
      <c r="B134" s="11" t="s">
        <v>12</v>
      </c>
      <c r="C134" s="11" t="s">
        <v>70</v>
      </c>
      <c r="D134" s="12">
        <v>9327</v>
      </c>
    </row>
    <row r="135" spans="1:4">
      <c r="A135" s="11">
        <v>2023</v>
      </c>
      <c r="B135" s="11" t="s">
        <v>12</v>
      </c>
      <c r="C135" s="11" t="s">
        <v>70</v>
      </c>
      <c r="D135" s="12">
        <v>9414</v>
      </c>
    </row>
    <row r="136" spans="1:4">
      <c r="A136" s="11">
        <v>2024</v>
      </c>
      <c r="B136" s="11" t="s">
        <v>12</v>
      </c>
      <c r="C136" s="11" t="s">
        <v>70</v>
      </c>
      <c r="D136" s="12">
        <v>9614</v>
      </c>
    </row>
    <row r="137" spans="1:4">
      <c r="A137" s="11">
        <v>2020</v>
      </c>
      <c r="B137" s="11" t="s">
        <v>13</v>
      </c>
      <c r="C137" s="11" t="s">
        <v>70</v>
      </c>
      <c r="D137" s="12">
        <v>11660</v>
      </c>
    </row>
    <row r="138" spans="1:4">
      <c r="A138" s="11">
        <v>2021</v>
      </c>
      <c r="B138" s="11" t="s">
        <v>13</v>
      </c>
      <c r="C138" s="11" t="s">
        <v>70</v>
      </c>
      <c r="D138" s="12">
        <v>11808</v>
      </c>
    </row>
    <row r="139" spans="1:4">
      <c r="A139" s="11">
        <v>2022</v>
      </c>
      <c r="B139" s="11" t="s">
        <v>13</v>
      </c>
      <c r="C139" s="11" t="s">
        <v>70</v>
      </c>
      <c r="D139" s="12">
        <v>12065</v>
      </c>
    </row>
    <row r="140" spans="1:4">
      <c r="A140" s="11">
        <v>2023</v>
      </c>
      <c r="B140" s="11" t="s">
        <v>13</v>
      </c>
      <c r="C140" s="11" t="s">
        <v>70</v>
      </c>
      <c r="D140" s="12">
        <v>12507</v>
      </c>
    </row>
    <row r="141" spans="1:4">
      <c r="A141" s="11">
        <v>2024</v>
      </c>
      <c r="B141" s="11" t="s">
        <v>13</v>
      </c>
      <c r="C141" s="11" t="s">
        <v>70</v>
      </c>
      <c r="D141" s="12">
        <v>12591</v>
      </c>
    </row>
    <row r="142" spans="1:4">
      <c r="A142" s="11">
        <v>2020</v>
      </c>
      <c r="B142" s="11" t="s">
        <v>14</v>
      </c>
      <c r="C142" s="11" t="s">
        <v>70</v>
      </c>
      <c r="D142" s="12">
        <v>53338</v>
      </c>
    </row>
    <row r="143" spans="1:4">
      <c r="A143" s="11">
        <v>2021</v>
      </c>
      <c r="B143" s="11" t="s">
        <v>14</v>
      </c>
      <c r="C143" s="11" t="s">
        <v>70</v>
      </c>
      <c r="D143" s="12">
        <v>54463</v>
      </c>
    </row>
    <row r="144" spans="1:4">
      <c r="A144" s="11">
        <v>2022</v>
      </c>
      <c r="B144" s="11" t="s">
        <v>14</v>
      </c>
      <c r="C144" s="11" t="s">
        <v>70</v>
      </c>
      <c r="D144" s="12">
        <v>56072</v>
      </c>
    </row>
    <row r="145" spans="1:4">
      <c r="A145" s="11">
        <v>2023</v>
      </c>
      <c r="B145" s="11" t="s">
        <v>14</v>
      </c>
      <c r="C145" s="11" t="s">
        <v>70</v>
      </c>
      <c r="D145" s="12">
        <v>58085</v>
      </c>
    </row>
    <row r="146" spans="1:4">
      <c r="A146" s="11">
        <v>2024</v>
      </c>
      <c r="B146" s="11" t="s">
        <v>14</v>
      </c>
      <c r="C146" s="11" t="s">
        <v>70</v>
      </c>
      <c r="D146" s="12">
        <v>59171</v>
      </c>
    </row>
    <row r="147" spans="1:4">
      <c r="A147" s="11">
        <v>2020</v>
      </c>
      <c r="B147" s="11" t="s">
        <v>16</v>
      </c>
      <c r="C147" s="11" t="s">
        <v>70</v>
      </c>
      <c r="D147" s="12">
        <v>1582299</v>
      </c>
    </row>
    <row r="148" spans="1:4">
      <c r="A148" s="11">
        <v>2021</v>
      </c>
      <c r="B148" s="11" t="s">
        <v>16</v>
      </c>
      <c r="C148" s="11" t="s">
        <v>70</v>
      </c>
      <c r="D148" s="12">
        <v>1623783</v>
      </c>
    </row>
    <row r="149" spans="1:4">
      <c r="A149" s="11">
        <v>2022</v>
      </c>
      <c r="B149" s="11" t="s">
        <v>16</v>
      </c>
      <c r="C149" s="11" t="s">
        <v>70</v>
      </c>
      <c r="D149" s="12">
        <v>1683065</v>
      </c>
    </row>
    <row r="150" spans="1:4">
      <c r="A150" s="11">
        <v>2023</v>
      </c>
      <c r="B150" s="11" t="s">
        <v>16</v>
      </c>
      <c r="C150" s="11" t="s">
        <v>70</v>
      </c>
      <c r="D150" s="12">
        <v>1721288</v>
      </c>
    </row>
    <row r="151" spans="1:4">
      <c r="A151" s="11">
        <v>2024</v>
      </c>
      <c r="B151" s="11" t="s">
        <v>16</v>
      </c>
      <c r="C151" s="11" t="s">
        <v>70</v>
      </c>
      <c r="D151" s="12">
        <v>1766173</v>
      </c>
    </row>
    <row r="152" spans="1:4">
      <c r="A152" s="11">
        <v>2020</v>
      </c>
      <c r="B152" s="11" t="s">
        <v>2</v>
      </c>
      <c r="C152" s="11" t="s">
        <v>71</v>
      </c>
      <c r="D152" s="12">
        <v>62585</v>
      </c>
    </row>
    <row r="153" spans="1:4">
      <c r="A153" s="11">
        <v>2021</v>
      </c>
      <c r="B153" s="11" t="s">
        <v>2</v>
      </c>
      <c r="C153" s="11" t="s">
        <v>71</v>
      </c>
      <c r="D153" s="12">
        <v>62991</v>
      </c>
    </row>
    <row r="154" spans="1:4">
      <c r="A154" s="11">
        <v>2022</v>
      </c>
      <c r="B154" s="11" t="s">
        <v>2</v>
      </c>
      <c r="C154" s="11" t="s">
        <v>71</v>
      </c>
      <c r="D154" s="12">
        <v>64085</v>
      </c>
    </row>
    <row r="155" spans="1:4">
      <c r="A155" s="11">
        <v>2023</v>
      </c>
      <c r="B155" s="11" t="s">
        <v>2</v>
      </c>
      <c r="C155" s="11" t="s">
        <v>71</v>
      </c>
      <c r="D155" s="12">
        <v>65283</v>
      </c>
    </row>
    <row r="156" spans="1:4">
      <c r="A156" s="11">
        <v>2024</v>
      </c>
      <c r="B156" s="11" t="s">
        <v>2</v>
      </c>
      <c r="C156" s="11" t="s">
        <v>71</v>
      </c>
      <c r="D156" s="12">
        <v>65228</v>
      </c>
    </row>
    <row r="157" spans="1:4">
      <c r="A157" s="11">
        <v>2020</v>
      </c>
      <c r="B157" s="11" t="s">
        <v>11</v>
      </c>
      <c r="C157" s="11" t="s">
        <v>71</v>
      </c>
      <c r="D157" s="12">
        <v>57649</v>
      </c>
    </row>
    <row r="158" spans="1:4">
      <c r="A158" s="11">
        <v>2021</v>
      </c>
      <c r="B158" s="11" t="s">
        <v>11</v>
      </c>
      <c r="C158" s="11" t="s">
        <v>71</v>
      </c>
      <c r="D158" s="12">
        <v>57812</v>
      </c>
    </row>
    <row r="159" spans="1:4">
      <c r="A159" s="11">
        <v>2022</v>
      </c>
      <c r="B159" s="11" t="s">
        <v>11</v>
      </c>
      <c r="C159" s="11" t="s">
        <v>71</v>
      </c>
      <c r="D159" s="12">
        <v>58472</v>
      </c>
    </row>
    <row r="160" spans="1:4">
      <c r="A160" s="11">
        <v>2023</v>
      </c>
      <c r="B160" s="11" t="s">
        <v>11</v>
      </c>
      <c r="C160" s="11" t="s">
        <v>71</v>
      </c>
      <c r="D160" s="12">
        <v>58866</v>
      </c>
    </row>
    <row r="161" spans="1:4">
      <c r="A161" s="11">
        <v>2024</v>
      </c>
      <c r="B161" s="11" t="s">
        <v>11</v>
      </c>
      <c r="C161" s="11" t="s">
        <v>71</v>
      </c>
      <c r="D161" s="12">
        <v>59383</v>
      </c>
    </row>
    <row r="162" spans="1:4">
      <c r="A162" s="11">
        <v>2020</v>
      </c>
      <c r="B162" s="11" t="s">
        <v>12</v>
      </c>
      <c r="C162" s="11" t="s">
        <v>71</v>
      </c>
      <c r="D162" s="12">
        <v>43164</v>
      </c>
    </row>
    <row r="163" spans="1:4">
      <c r="A163" s="11">
        <v>2021</v>
      </c>
      <c r="B163" s="11" t="s">
        <v>12</v>
      </c>
      <c r="C163" s="11" t="s">
        <v>71</v>
      </c>
      <c r="D163" s="12">
        <v>43547</v>
      </c>
    </row>
    <row r="164" spans="1:4">
      <c r="A164" s="11">
        <v>2022</v>
      </c>
      <c r="B164" s="11" t="s">
        <v>12</v>
      </c>
      <c r="C164" s="11" t="s">
        <v>71</v>
      </c>
      <c r="D164" s="12">
        <v>44141</v>
      </c>
    </row>
    <row r="165" spans="1:4">
      <c r="A165" s="11">
        <v>2023</v>
      </c>
      <c r="B165" s="11" t="s">
        <v>12</v>
      </c>
      <c r="C165" s="11" t="s">
        <v>71</v>
      </c>
      <c r="D165" s="12">
        <v>44542</v>
      </c>
    </row>
    <row r="166" spans="1:4">
      <c r="A166" s="11">
        <v>2024</v>
      </c>
      <c r="B166" s="11" t="s">
        <v>12</v>
      </c>
      <c r="C166" s="11" t="s">
        <v>71</v>
      </c>
      <c r="D166" s="12">
        <v>44570</v>
      </c>
    </row>
    <row r="167" spans="1:4">
      <c r="A167" s="11">
        <v>2020</v>
      </c>
      <c r="B167" s="11" t="s">
        <v>13</v>
      </c>
      <c r="C167" s="11" t="s">
        <v>71</v>
      </c>
      <c r="D167" s="12">
        <v>57686</v>
      </c>
    </row>
    <row r="168" spans="1:4">
      <c r="A168" s="11">
        <v>2021</v>
      </c>
      <c r="B168" s="11" t="s">
        <v>13</v>
      </c>
      <c r="C168" s="11" t="s">
        <v>71</v>
      </c>
      <c r="D168" s="12">
        <v>58266</v>
      </c>
    </row>
    <row r="169" spans="1:4">
      <c r="A169" s="11">
        <v>2022</v>
      </c>
      <c r="B169" s="11" t="s">
        <v>13</v>
      </c>
      <c r="C169" s="11" t="s">
        <v>71</v>
      </c>
      <c r="D169" s="12">
        <v>59022</v>
      </c>
    </row>
    <row r="170" spans="1:4">
      <c r="A170" s="11">
        <v>2023</v>
      </c>
      <c r="B170" s="11" t="s">
        <v>13</v>
      </c>
      <c r="C170" s="11" t="s">
        <v>71</v>
      </c>
      <c r="D170" s="12">
        <v>60211</v>
      </c>
    </row>
    <row r="171" spans="1:4">
      <c r="A171" s="11">
        <v>2024</v>
      </c>
      <c r="B171" s="11" t="s">
        <v>13</v>
      </c>
      <c r="C171" s="11" t="s">
        <v>71</v>
      </c>
      <c r="D171" s="12">
        <v>61044</v>
      </c>
    </row>
    <row r="172" spans="1:4">
      <c r="A172" s="11">
        <v>2020</v>
      </c>
      <c r="B172" s="11" t="s">
        <v>14</v>
      </c>
      <c r="C172" s="11" t="s">
        <v>71</v>
      </c>
      <c r="D172" s="12">
        <v>221084</v>
      </c>
    </row>
    <row r="173" spans="1:4">
      <c r="A173" s="11">
        <v>2021</v>
      </c>
      <c r="B173" s="11" t="s">
        <v>14</v>
      </c>
      <c r="C173" s="11" t="s">
        <v>71</v>
      </c>
      <c r="D173" s="12">
        <v>222616</v>
      </c>
    </row>
    <row r="174" spans="1:4">
      <c r="A174" s="11">
        <v>2022</v>
      </c>
      <c r="B174" s="11" t="s">
        <v>14</v>
      </c>
      <c r="C174" s="11" t="s">
        <v>71</v>
      </c>
      <c r="D174" s="12">
        <v>225720</v>
      </c>
    </row>
    <row r="175" spans="1:4">
      <c r="A175" s="11">
        <v>2023</v>
      </c>
      <c r="B175" s="11" t="s">
        <v>14</v>
      </c>
      <c r="C175" s="11" t="s">
        <v>71</v>
      </c>
      <c r="D175" s="12">
        <v>228902</v>
      </c>
    </row>
    <row r="176" spans="1:4">
      <c r="A176" s="11">
        <v>2024</v>
      </c>
      <c r="B176" s="11" t="s">
        <v>14</v>
      </c>
      <c r="C176" s="11" t="s">
        <v>71</v>
      </c>
      <c r="D176" s="12">
        <v>230225</v>
      </c>
    </row>
    <row r="177" spans="1:4">
      <c r="A177" s="11">
        <v>2020</v>
      </c>
      <c r="B177" s="11" t="s">
        <v>16</v>
      </c>
      <c r="C177" s="11" t="s">
        <v>71</v>
      </c>
      <c r="D177" s="12">
        <v>5583880</v>
      </c>
    </row>
    <row r="178" spans="1:4">
      <c r="A178" s="11">
        <v>2021</v>
      </c>
      <c r="B178" s="11" t="s">
        <v>16</v>
      </c>
      <c r="C178" s="11" t="s">
        <v>71</v>
      </c>
      <c r="D178" s="12">
        <v>5646006</v>
      </c>
    </row>
    <row r="179" spans="1:4">
      <c r="A179" s="11">
        <v>2022</v>
      </c>
      <c r="B179" s="11" t="s">
        <v>16</v>
      </c>
      <c r="C179" s="11" t="s">
        <v>71</v>
      </c>
      <c r="D179" s="12">
        <v>5767575</v>
      </c>
    </row>
    <row r="180" spans="1:4">
      <c r="A180" s="11">
        <v>2023</v>
      </c>
      <c r="B180" s="11" t="s">
        <v>16</v>
      </c>
      <c r="C180" s="11" t="s">
        <v>71</v>
      </c>
      <c r="D180" s="12">
        <v>5837009</v>
      </c>
    </row>
    <row r="181" spans="1:4">
      <c r="A181" s="11">
        <v>2024</v>
      </c>
      <c r="B181" s="11" t="s">
        <v>16</v>
      </c>
      <c r="C181" s="11" t="s">
        <v>71</v>
      </c>
      <c r="D181" s="12">
        <v>5874820</v>
      </c>
    </row>
    <row r="182" spans="1:4">
      <c r="A182" s="11">
        <v>2020</v>
      </c>
      <c r="B182" s="11" t="s">
        <v>2</v>
      </c>
      <c r="C182" s="11" t="s">
        <v>72</v>
      </c>
      <c r="D182" s="12">
        <v>26359</v>
      </c>
    </row>
    <row r="183" spans="1:4">
      <c r="A183" s="11">
        <v>2021</v>
      </c>
      <c r="B183" s="11" t="s">
        <v>2</v>
      </c>
      <c r="C183" s="11" t="s">
        <v>72</v>
      </c>
      <c r="D183" s="12">
        <v>26621</v>
      </c>
    </row>
    <row r="184" spans="1:4">
      <c r="A184" s="11">
        <v>2022</v>
      </c>
      <c r="B184" s="11" t="s">
        <v>2</v>
      </c>
      <c r="C184" s="11" t="s">
        <v>72</v>
      </c>
      <c r="D184" s="12">
        <v>27104</v>
      </c>
    </row>
    <row r="185" spans="1:4">
      <c r="A185" s="11">
        <v>2023</v>
      </c>
      <c r="B185" s="11" t="s">
        <v>2</v>
      </c>
      <c r="C185" s="11" t="s">
        <v>72</v>
      </c>
      <c r="D185" s="12">
        <v>27513</v>
      </c>
    </row>
    <row r="186" spans="1:4">
      <c r="A186" s="11">
        <v>2024</v>
      </c>
      <c r="B186" s="11" t="s">
        <v>2</v>
      </c>
      <c r="C186" s="11" t="s">
        <v>72</v>
      </c>
      <c r="D186" s="12">
        <v>27720</v>
      </c>
    </row>
    <row r="187" spans="1:4">
      <c r="A187" s="11">
        <v>2020</v>
      </c>
      <c r="B187" s="11" t="s">
        <v>11</v>
      </c>
      <c r="C187" s="11" t="s">
        <v>72</v>
      </c>
      <c r="D187" s="12">
        <v>24363</v>
      </c>
    </row>
    <row r="188" spans="1:4">
      <c r="A188" s="11">
        <v>2021</v>
      </c>
      <c r="B188" s="11" t="s">
        <v>11</v>
      </c>
      <c r="C188" s="11" t="s">
        <v>72</v>
      </c>
      <c r="D188" s="12">
        <v>24670</v>
      </c>
    </row>
    <row r="189" spans="1:4">
      <c r="A189" s="11">
        <v>2022</v>
      </c>
      <c r="B189" s="11" t="s">
        <v>11</v>
      </c>
      <c r="C189" s="11" t="s">
        <v>72</v>
      </c>
      <c r="D189" s="12">
        <v>25102</v>
      </c>
    </row>
    <row r="190" spans="1:4">
      <c r="A190" s="11">
        <v>2023</v>
      </c>
      <c r="B190" s="11" t="s">
        <v>11</v>
      </c>
      <c r="C190" s="11" t="s">
        <v>72</v>
      </c>
      <c r="D190" s="12">
        <v>25511</v>
      </c>
    </row>
    <row r="191" spans="1:4">
      <c r="A191" s="11">
        <v>2024</v>
      </c>
      <c r="B191" s="11" t="s">
        <v>11</v>
      </c>
      <c r="C191" s="11" t="s">
        <v>72</v>
      </c>
      <c r="D191" s="12">
        <v>25904</v>
      </c>
    </row>
    <row r="192" spans="1:4">
      <c r="A192" s="11">
        <v>2020</v>
      </c>
      <c r="B192" s="11" t="s">
        <v>12</v>
      </c>
      <c r="C192" s="11" t="s">
        <v>72</v>
      </c>
      <c r="D192" s="12">
        <v>18883</v>
      </c>
    </row>
    <row r="193" spans="1:4">
      <c r="A193" s="11">
        <v>2021</v>
      </c>
      <c r="B193" s="11" t="s">
        <v>12</v>
      </c>
      <c r="C193" s="11" t="s">
        <v>72</v>
      </c>
      <c r="D193" s="12">
        <v>19182</v>
      </c>
    </row>
    <row r="194" spans="1:4">
      <c r="A194" s="11">
        <v>2022</v>
      </c>
      <c r="B194" s="11" t="s">
        <v>12</v>
      </c>
      <c r="C194" s="11" t="s">
        <v>72</v>
      </c>
      <c r="D194" s="12">
        <v>19556</v>
      </c>
    </row>
    <row r="195" spans="1:4">
      <c r="A195" s="11">
        <v>2023</v>
      </c>
      <c r="B195" s="11" t="s">
        <v>12</v>
      </c>
      <c r="C195" s="11" t="s">
        <v>72</v>
      </c>
      <c r="D195" s="12">
        <v>19804</v>
      </c>
    </row>
    <row r="196" spans="1:4">
      <c r="A196" s="11">
        <v>2024</v>
      </c>
      <c r="B196" s="11" t="s">
        <v>12</v>
      </c>
      <c r="C196" s="11" t="s">
        <v>72</v>
      </c>
      <c r="D196" s="12">
        <v>19927</v>
      </c>
    </row>
    <row r="197" spans="1:4">
      <c r="A197" s="11">
        <v>2020</v>
      </c>
      <c r="B197" s="11" t="s">
        <v>13</v>
      </c>
      <c r="C197" s="11" t="s">
        <v>72</v>
      </c>
      <c r="D197" s="12">
        <v>25271</v>
      </c>
    </row>
    <row r="198" spans="1:4">
      <c r="A198" s="11">
        <v>2021</v>
      </c>
      <c r="B198" s="11" t="s">
        <v>13</v>
      </c>
      <c r="C198" s="11" t="s">
        <v>72</v>
      </c>
      <c r="D198" s="12">
        <v>25579</v>
      </c>
    </row>
    <row r="199" spans="1:4">
      <c r="A199" s="11">
        <v>2022</v>
      </c>
      <c r="B199" s="11" t="s">
        <v>13</v>
      </c>
      <c r="C199" s="11" t="s">
        <v>72</v>
      </c>
      <c r="D199" s="12">
        <v>26054</v>
      </c>
    </row>
    <row r="200" spans="1:4">
      <c r="A200" s="11">
        <v>2023</v>
      </c>
      <c r="B200" s="11" t="s">
        <v>13</v>
      </c>
      <c r="C200" s="11" t="s">
        <v>72</v>
      </c>
      <c r="D200" s="12">
        <v>26602</v>
      </c>
    </row>
    <row r="201" spans="1:4">
      <c r="A201" s="11">
        <v>2024</v>
      </c>
      <c r="B201" s="11" t="s">
        <v>13</v>
      </c>
      <c r="C201" s="11" t="s">
        <v>72</v>
      </c>
      <c r="D201" s="12">
        <v>27063</v>
      </c>
    </row>
    <row r="202" spans="1:4">
      <c r="A202" s="11">
        <v>2020</v>
      </c>
      <c r="B202" s="11" t="s">
        <v>14</v>
      </c>
      <c r="C202" s="11" t="s">
        <v>72</v>
      </c>
      <c r="D202" s="12">
        <v>94876</v>
      </c>
    </row>
    <row r="203" spans="1:4">
      <c r="A203" s="11">
        <v>2021</v>
      </c>
      <c r="B203" s="11" t="s">
        <v>14</v>
      </c>
      <c r="C203" s="11" t="s">
        <v>72</v>
      </c>
      <c r="D203" s="12">
        <v>96052</v>
      </c>
    </row>
    <row r="204" spans="1:4">
      <c r="A204" s="11">
        <v>2022</v>
      </c>
      <c r="B204" s="11" t="s">
        <v>14</v>
      </c>
      <c r="C204" s="11" t="s">
        <v>72</v>
      </c>
      <c r="D204" s="12">
        <v>97816</v>
      </c>
    </row>
    <row r="205" spans="1:4">
      <c r="A205" s="11">
        <v>2023</v>
      </c>
      <c r="B205" s="11" t="s">
        <v>14</v>
      </c>
      <c r="C205" s="11" t="s">
        <v>72</v>
      </c>
      <c r="D205" s="12">
        <v>99430</v>
      </c>
    </row>
    <row r="206" spans="1:4">
      <c r="A206" s="11">
        <v>2024</v>
      </c>
      <c r="B206" s="11" t="s">
        <v>14</v>
      </c>
      <c r="C206" s="11" t="s">
        <v>72</v>
      </c>
      <c r="D206" s="12">
        <v>100614</v>
      </c>
    </row>
    <row r="207" spans="1:4">
      <c r="A207" s="11">
        <v>2020</v>
      </c>
      <c r="B207" s="11" t="s">
        <v>16</v>
      </c>
      <c r="C207" s="11" t="s">
        <v>72</v>
      </c>
      <c r="D207" s="12">
        <v>2580061</v>
      </c>
    </row>
    <row r="208" spans="1:4">
      <c r="A208" s="11">
        <v>2021</v>
      </c>
      <c r="B208" s="11" t="s">
        <v>16</v>
      </c>
      <c r="C208" s="11" t="s">
        <v>72</v>
      </c>
      <c r="D208" s="12">
        <v>2613208</v>
      </c>
    </row>
    <row r="209" spans="1:4">
      <c r="A209" s="11">
        <v>2022</v>
      </c>
      <c r="B209" s="11" t="s">
        <v>16</v>
      </c>
      <c r="C209" s="11" t="s">
        <v>72</v>
      </c>
      <c r="D209" s="12">
        <v>2673739</v>
      </c>
    </row>
    <row r="210" spans="1:4">
      <c r="A210" s="11">
        <v>2023</v>
      </c>
      <c r="B210" s="11" t="s">
        <v>16</v>
      </c>
      <c r="C210" s="11" t="s">
        <v>72</v>
      </c>
      <c r="D210" s="12">
        <v>2705194</v>
      </c>
    </row>
    <row r="211" spans="1:4">
      <c r="A211" s="11">
        <v>2024</v>
      </c>
      <c r="B211" s="11" t="s">
        <v>16</v>
      </c>
      <c r="C211" s="11" t="s">
        <v>72</v>
      </c>
      <c r="D211" s="12">
        <v>2730378</v>
      </c>
    </row>
    <row r="212" spans="1:4">
      <c r="A212" s="11">
        <v>2020</v>
      </c>
      <c r="B212" s="11" t="s">
        <v>2</v>
      </c>
      <c r="C212" s="11" t="s">
        <v>64</v>
      </c>
      <c r="D212" s="12">
        <v>41877</v>
      </c>
    </row>
    <row r="213" spans="1:4">
      <c r="A213" s="11">
        <v>2021</v>
      </c>
      <c r="B213" s="11" t="s">
        <v>2</v>
      </c>
      <c r="C213" s="11" t="s">
        <v>64</v>
      </c>
      <c r="D213" s="12">
        <v>40717</v>
      </c>
    </row>
    <row r="214" spans="1:4">
      <c r="A214" s="11">
        <v>2022</v>
      </c>
      <c r="B214" s="11" t="s">
        <v>2</v>
      </c>
      <c r="C214" s="11" t="s">
        <v>64</v>
      </c>
      <c r="D214" s="12">
        <v>39594</v>
      </c>
    </row>
    <row r="215" spans="1:4">
      <c r="A215" s="11">
        <v>2023</v>
      </c>
      <c r="B215" s="11" t="s">
        <v>2</v>
      </c>
      <c r="C215" s="11" t="s">
        <v>64</v>
      </c>
      <c r="D215" s="12">
        <v>38199</v>
      </c>
    </row>
    <row r="216" spans="1:4">
      <c r="A216" s="11">
        <v>2024</v>
      </c>
      <c r="B216" s="11" t="s">
        <v>2</v>
      </c>
      <c r="C216" s="11" t="s">
        <v>64</v>
      </c>
      <c r="D216" s="12">
        <v>37657</v>
      </c>
    </row>
    <row r="217" spans="1:4">
      <c r="A217" s="11">
        <v>2020</v>
      </c>
      <c r="B217" s="11" t="s">
        <v>11</v>
      </c>
      <c r="C217" s="11" t="s">
        <v>64</v>
      </c>
      <c r="D217" s="12">
        <v>-16134</v>
      </c>
    </row>
    <row r="218" spans="1:4">
      <c r="A218" s="11">
        <v>2021</v>
      </c>
      <c r="B218" s="11" t="s">
        <v>11</v>
      </c>
      <c r="C218" s="11" t="s">
        <v>64</v>
      </c>
      <c r="D218" s="12">
        <v>-16132</v>
      </c>
    </row>
    <row r="219" spans="1:4">
      <c r="A219" s="11">
        <v>2022</v>
      </c>
      <c r="B219" s="11" t="s">
        <v>11</v>
      </c>
      <c r="C219" s="11" t="s">
        <v>64</v>
      </c>
      <c r="D219" s="12">
        <v>-16444</v>
      </c>
    </row>
    <row r="220" spans="1:4">
      <c r="A220" s="11">
        <v>2023</v>
      </c>
      <c r="B220" s="11" t="s">
        <v>11</v>
      </c>
      <c r="C220" s="11" t="s">
        <v>64</v>
      </c>
      <c r="D220" s="12">
        <v>-16403</v>
      </c>
    </row>
    <row r="221" spans="1:4">
      <c r="A221" s="11">
        <v>2024</v>
      </c>
      <c r="B221" s="11" t="s">
        <v>11</v>
      </c>
      <c r="C221" s="11" t="s">
        <v>64</v>
      </c>
      <c r="D221" s="12">
        <v>-16757</v>
      </c>
    </row>
    <row r="222" spans="1:4">
      <c r="A222" s="11">
        <v>2020</v>
      </c>
      <c r="B222" s="11" t="s">
        <v>12</v>
      </c>
      <c r="C222" s="11" t="s">
        <v>64</v>
      </c>
      <c r="D222" s="12">
        <v>-10012</v>
      </c>
    </row>
    <row r="223" spans="1:4">
      <c r="A223" s="11">
        <v>2021</v>
      </c>
      <c r="B223" s="11" t="s">
        <v>12</v>
      </c>
      <c r="C223" s="11" t="s">
        <v>64</v>
      </c>
      <c r="D223" s="12">
        <v>-10405</v>
      </c>
    </row>
    <row r="224" spans="1:4">
      <c r="A224" s="11">
        <v>2022</v>
      </c>
      <c r="B224" s="11" t="s">
        <v>12</v>
      </c>
      <c r="C224" s="11" t="s">
        <v>64</v>
      </c>
      <c r="D224" s="12">
        <v>-10678</v>
      </c>
    </row>
    <row r="225" spans="1:4">
      <c r="A225" s="11">
        <v>2023</v>
      </c>
      <c r="B225" s="11" t="s">
        <v>12</v>
      </c>
      <c r="C225" s="11" t="s">
        <v>64</v>
      </c>
      <c r="D225" s="12">
        <v>-11183</v>
      </c>
    </row>
    <row r="226" spans="1:4">
      <c r="A226" s="11">
        <v>2024</v>
      </c>
      <c r="B226" s="11" t="s">
        <v>12</v>
      </c>
      <c r="C226" s="11" t="s">
        <v>64</v>
      </c>
      <c r="D226" s="12">
        <v>-11495</v>
      </c>
    </row>
    <row r="227" spans="1:4">
      <c r="A227" s="11">
        <v>2020</v>
      </c>
      <c r="B227" s="11" t="s">
        <v>13</v>
      </c>
      <c r="C227" s="11" t="s">
        <v>64</v>
      </c>
      <c r="D227" s="12">
        <v>-12789</v>
      </c>
    </row>
    <row r="228" spans="1:4">
      <c r="A228" s="11">
        <v>2021</v>
      </c>
      <c r="B228" s="11" t="s">
        <v>13</v>
      </c>
      <c r="C228" s="11" t="s">
        <v>64</v>
      </c>
      <c r="D228" s="12">
        <v>-12984</v>
      </c>
    </row>
    <row r="229" spans="1:4">
      <c r="A229" s="11">
        <v>2022</v>
      </c>
      <c r="B229" s="11" t="s">
        <v>13</v>
      </c>
      <c r="C229" s="11" t="s">
        <v>64</v>
      </c>
      <c r="D229" s="12">
        <v>-12719</v>
      </c>
    </row>
    <row r="230" spans="1:4">
      <c r="A230" s="11">
        <v>2023</v>
      </c>
      <c r="B230" s="11" t="s">
        <v>13</v>
      </c>
      <c r="C230" s="11" t="s">
        <v>64</v>
      </c>
      <c r="D230" s="12">
        <v>-13156</v>
      </c>
    </row>
    <row r="231" spans="1:4">
      <c r="A231" s="11">
        <v>2024</v>
      </c>
      <c r="B231" s="11" t="s">
        <v>13</v>
      </c>
      <c r="C231" s="11" t="s">
        <v>64</v>
      </c>
      <c r="D231" s="12">
        <v>-14249</v>
      </c>
    </row>
    <row r="232" spans="1:4">
      <c r="A232" s="11">
        <v>2020</v>
      </c>
      <c r="B232" s="11" t="s">
        <v>14</v>
      </c>
      <c r="C232" s="11" t="s">
        <v>64</v>
      </c>
      <c r="D232" s="12">
        <v>2942</v>
      </c>
    </row>
    <row r="233" spans="1:4">
      <c r="A233" s="11">
        <v>2021</v>
      </c>
      <c r="B233" s="11" t="s">
        <v>14</v>
      </c>
      <c r="C233" s="11" t="s">
        <v>64</v>
      </c>
      <c r="D233" s="12">
        <v>1196</v>
      </c>
    </row>
    <row r="234" spans="1:4">
      <c r="A234" s="11">
        <v>2022</v>
      </c>
      <c r="B234" s="11" t="s">
        <v>14</v>
      </c>
      <c r="C234" s="11" t="s">
        <v>64</v>
      </c>
      <c r="D234" s="12">
        <v>-247</v>
      </c>
    </row>
    <row r="235" spans="1:4">
      <c r="A235" s="11">
        <v>2023</v>
      </c>
      <c r="B235" s="11" t="s">
        <v>14</v>
      </c>
      <c r="C235" s="11" t="s">
        <v>64</v>
      </c>
      <c r="D235" s="12">
        <v>-2543</v>
      </c>
    </row>
    <row r="236" spans="1:4">
      <c r="A236" s="11">
        <v>2024</v>
      </c>
      <c r="B236" s="11" t="s">
        <v>14</v>
      </c>
      <c r="C236" s="11" t="s">
        <v>64</v>
      </c>
      <c r="D236" s="12">
        <v>-4844</v>
      </c>
    </row>
    <row r="237" spans="1:4">
      <c r="A237" s="11">
        <v>2020</v>
      </c>
      <c r="B237" s="11" t="s">
        <v>16</v>
      </c>
      <c r="C237" s="11" t="s">
        <v>64</v>
      </c>
      <c r="D237" s="12">
        <v>98257</v>
      </c>
    </row>
    <row r="238" spans="1:4">
      <c r="A238" s="11">
        <v>2021</v>
      </c>
      <c r="B238" s="11" t="s">
        <v>16</v>
      </c>
      <c r="C238" s="11" t="s">
        <v>64</v>
      </c>
      <c r="D238" s="12">
        <v>103842</v>
      </c>
    </row>
    <row r="239" spans="1:4">
      <c r="A239" s="11">
        <v>2022</v>
      </c>
      <c r="B239" s="11" t="s">
        <v>16</v>
      </c>
      <c r="C239" s="11" t="s">
        <v>64</v>
      </c>
      <c r="D239" s="12">
        <v>98008</v>
      </c>
    </row>
    <row r="240" spans="1:4">
      <c r="A240" s="11">
        <v>2023</v>
      </c>
      <c r="B240" s="11" t="s">
        <v>16</v>
      </c>
      <c r="C240" s="11" t="s">
        <v>64</v>
      </c>
      <c r="D240" s="12">
        <v>88193</v>
      </c>
    </row>
    <row r="241" spans="1:4">
      <c r="A241" s="11">
        <v>2024</v>
      </c>
      <c r="B241" s="11" t="s">
        <v>16</v>
      </c>
      <c r="C241" s="11" t="s">
        <v>64</v>
      </c>
      <c r="D241" s="12">
        <v>84730</v>
      </c>
    </row>
  </sheetData>
  <sheetProtection algorithmName="SHA-512" hashValue="f6EQP8rME6OIjsgjHhVmzE/7cjAQz1CUcfB3/uw3uGa0cfyZBflcWMT1wsCsXsxSfWtaNyX0m3kTh+J+0OgiCg==" saltValue="vRub6vWclzPR/iMKGwD2yA==" spinCount="100000" sheet="1" scenarios="1" selectLockedCells="1" selectUnlockedCells="1"/>
  <hyperlinks>
    <hyperlink ref="F2" r:id="rId1" location="abreadcrumb" display="https://www.statistikdaten.bayern.de/genesis/online?operation=previous&amp;levelindex=3&amp;step=2&amp;titel=Tabellenaufbau&amp;levelid=1688045554514&amp;levelid=1688045538523 - abreadcrumb" xr:uid="{D1FEAD69-F8BA-4B46-86AB-A2136F336EF7}"/>
  </hyperlinks>
  <pageMargins left="0.7" right="0.7" top="0.78740157499999996" bottom="0.78740157499999996" header="0.3" footer="0.3"/>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0AFE7-2B49-46E7-B985-65E65CBFA989}">
  <dimension ref="A1:Z20"/>
  <sheetViews>
    <sheetView topLeftCell="H1" workbookViewId="0">
      <selection sqref="A1:E421"/>
    </sheetView>
  </sheetViews>
  <sheetFormatPr baseColWidth="10" defaultRowHeight="15"/>
  <cols>
    <col min="1" max="1" width="21.7109375" bestFit="1" customWidth="1"/>
    <col min="2" max="2" width="34.85546875" bestFit="1" customWidth="1"/>
    <col min="7" max="7" width="32.7109375" bestFit="1" customWidth="1"/>
    <col min="8" max="8" width="18.28515625" bestFit="1" customWidth="1"/>
    <col min="12" max="12" width="33.5703125" bestFit="1" customWidth="1"/>
    <col min="13" max="13" width="37.5703125" bestFit="1" customWidth="1"/>
    <col min="14" max="17" width="8.85546875" bestFit="1" customWidth="1"/>
    <col min="18" max="18" width="15.5703125" bestFit="1" customWidth="1"/>
    <col min="20" max="20" width="33.5703125" bestFit="1" customWidth="1"/>
    <col min="21" max="21" width="36.42578125" bestFit="1" customWidth="1"/>
    <col min="22" max="25" width="8.85546875" bestFit="1" customWidth="1"/>
    <col min="26" max="26" width="15.5703125" bestFit="1" customWidth="1"/>
  </cols>
  <sheetData>
    <row r="1" spans="1:26">
      <c r="A1" s="1" t="s">
        <v>22</v>
      </c>
      <c r="B1" t="s">
        <v>12</v>
      </c>
      <c r="G1" s="1" t="s">
        <v>0</v>
      </c>
      <c r="H1" s="2">
        <v>2021</v>
      </c>
      <c r="L1" s="1" t="s">
        <v>23</v>
      </c>
      <c r="M1" t="s">
        <v>66</v>
      </c>
      <c r="T1" s="1" t="s">
        <v>23</v>
      </c>
      <c r="U1" t="s">
        <v>71</v>
      </c>
    </row>
    <row r="2" spans="1:26">
      <c r="A2" s="1" t="s">
        <v>23</v>
      </c>
      <c r="B2" t="s">
        <v>64</v>
      </c>
      <c r="G2" s="1" t="s">
        <v>23</v>
      </c>
      <c r="H2" t="s">
        <v>64</v>
      </c>
    </row>
    <row r="3" spans="1:26">
      <c r="L3" s="1" t="s">
        <v>5</v>
      </c>
      <c r="M3" s="1" t="s">
        <v>29</v>
      </c>
      <c r="T3" s="1" t="s">
        <v>5</v>
      </c>
      <c r="U3" s="1" t="s">
        <v>29</v>
      </c>
    </row>
    <row r="4" spans="1:26">
      <c r="A4" s="1" t="s">
        <v>3</v>
      </c>
      <c r="B4" t="s">
        <v>5</v>
      </c>
      <c r="G4" s="1" t="s">
        <v>3</v>
      </c>
      <c r="H4" t="s">
        <v>5</v>
      </c>
      <c r="L4" s="1" t="s">
        <v>3</v>
      </c>
      <c r="M4">
        <v>2020</v>
      </c>
      <c r="N4">
        <v>2021</v>
      </c>
      <c r="O4">
        <v>2022</v>
      </c>
      <c r="P4">
        <v>2023</v>
      </c>
      <c r="Q4">
        <v>2024</v>
      </c>
      <c r="R4" t="s">
        <v>4</v>
      </c>
      <c r="T4" s="1" t="s">
        <v>3</v>
      </c>
      <c r="U4">
        <v>2020</v>
      </c>
      <c r="V4">
        <v>2021</v>
      </c>
      <c r="W4">
        <v>2022</v>
      </c>
      <c r="X4">
        <v>2023</v>
      </c>
      <c r="Y4">
        <v>2024</v>
      </c>
      <c r="Z4" t="s">
        <v>4</v>
      </c>
    </row>
    <row r="5" spans="1:26">
      <c r="A5" s="2">
        <v>2020</v>
      </c>
      <c r="B5" s="26">
        <v>-10012</v>
      </c>
      <c r="G5" s="2" t="s">
        <v>2</v>
      </c>
      <c r="H5" s="26">
        <v>40717</v>
      </c>
      <c r="L5" s="2" t="s">
        <v>2</v>
      </c>
      <c r="M5" s="26">
        <v>104462</v>
      </c>
      <c r="N5" s="26">
        <v>103708</v>
      </c>
      <c r="O5" s="26">
        <v>103679</v>
      </c>
      <c r="P5" s="26">
        <v>103482</v>
      </c>
      <c r="Q5" s="26">
        <v>102885</v>
      </c>
      <c r="R5" s="26">
        <v>518216</v>
      </c>
      <c r="T5" s="2" t="s">
        <v>2</v>
      </c>
      <c r="U5" s="26">
        <v>62585</v>
      </c>
      <c r="V5" s="26">
        <v>62991</v>
      </c>
      <c r="W5" s="26">
        <v>64085</v>
      </c>
      <c r="X5" s="26">
        <v>65283</v>
      </c>
      <c r="Y5" s="26">
        <v>65228</v>
      </c>
      <c r="Z5" s="26">
        <v>320172</v>
      </c>
    </row>
    <row r="6" spans="1:26">
      <c r="A6" s="2">
        <v>2021</v>
      </c>
      <c r="B6" s="26">
        <v>-10405</v>
      </c>
      <c r="G6" s="2" t="s">
        <v>11</v>
      </c>
      <c r="H6" s="26">
        <v>-16132</v>
      </c>
      <c r="L6" s="2" t="s">
        <v>11</v>
      </c>
      <c r="M6" s="26">
        <v>41515</v>
      </c>
      <c r="N6" s="26">
        <v>41680</v>
      </c>
      <c r="O6" s="26">
        <v>42028</v>
      </c>
      <c r="P6" s="26">
        <v>42463</v>
      </c>
      <c r="Q6" s="26">
        <v>42626</v>
      </c>
      <c r="R6" s="26">
        <v>210312</v>
      </c>
      <c r="T6" s="2" t="s">
        <v>11</v>
      </c>
      <c r="U6" s="26">
        <v>57649</v>
      </c>
      <c r="V6" s="26">
        <v>57812</v>
      </c>
      <c r="W6" s="26">
        <v>58472</v>
      </c>
      <c r="X6" s="26">
        <v>58866</v>
      </c>
      <c r="Y6" s="26">
        <v>59383</v>
      </c>
      <c r="Z6" s="26">
        <v>292182</v>
      </c>
    </row>
    <row r="7" spans="1:26">
      <c r="A7" s="2">
        <v>2022</v>
      </c>
      <c r="B7" s="26">
        <v>-10678</v>
      </c>
      <c r="G7" s="2" t="s">
        <v>12</v>
      </c>
      <c r="H7" s="26">
        <v>-10405</v>
      </c>
      <c r="L7" s="2" t="s">
        <v>12</v>
      </c>
      <c r="M7" s="26">
        <v>33152</v>
      </c>
      <c r="N7" s="26">
        <v>33142</v>
      </c>
      <c r="O7" s="26">
        <v>33463</v>
      </c>
      <c r="P7" s="26">
        <v>33359</v>
      </c>
      <c r="Q7" s="26">
        <v>33075</v>
      </c>
      <c r="R7" s="26">
        <v>166191</v>
      </c>
      <c r="T7" s="2" t="s">
        <v>12</v>
      </c>
      <c r="U7" s="26">
        <v>43164</v>
      </c>
      <c r="V7" s="26">
        <v>43547</v>
      </c>
      <c r="W7" s="26">
        <v>44141</v>
      </c>
      <c r="X7" s="26">
        <v>44542</v>
      </c>
      <c r="Y7" s="26">
        <v>44570</v>
      </c>
      <c r="Z7" s="26">
        <v>219964</v>
      </c>
    </row>
    <row r="8" spans="1:26">
      <c r="A8" s="2">
        <v>2023</v>
      </c>
      <c r="B8" s="26">
        <v>-11183</v>
      </c>
      <c r="G8" s="2" t="s">
        <v>13</v>
      </c>
      <c r="H8" s="26">
        <v>-12984</v>
      </c>
      <c r="L8" s="2" t="s">
        <v>13</v>
      </c>
      <c r="M8" s="26">
        <v>44897</v>
      </c>
      <c r="N8" s="26">
        <v>45282</v>
      </c>
      <c r="O8" s="26">
        <v>46303</v>
      </c>
      <c r="P8" s="26">
        <v>47055</v>
      </c>
      <c r="Q8" s="26">
        <v>46795</v>
      </c>
      <c r="R8" s="26">
        <v>230332</v>
      </c>
      <c r="T8" s="2" t="s">
        <v>13</v>
      </c>
      <c r="U8" s="26">
        <v>57686</v>
      </c>
      <c r="V8" s="26">
        <v>58266</v>
      </c>
      <c r="W8" s="26">
        <v>59022</v>
      </c>
      <c r="X8" s="26">
        <v>60211</v>
      </c>
      <c r="Y8" s="26">
        <v>61044</v>
      </c>
      <c r="Z8" s="26">
        <v>296229</v>
      </c>
    </row>
    <row r="9" spans="1:26">
      <c r="A9" s="2">
        <v>2024</v>
      </c>
      <c r="B9" s="26">
        <v>-11495</v>
      </c>
      <c r="G9" s="2" t="s">
        <v>14</v>
      </c>
      <c r="H9" s="26">
        <v>1196</v>
      </c>
      <c r="L9" s="2" t="s">
        <v>14</v>
      </c>
      <c r="M9" s="26">
        <v>224026</v>
      </c>
      <c r="N9" s="26">
        <v>223812</v>
      </c>
      <c r="O9" s="26">
        <v>225473</v>
      </c>
      <c r="P9" s="26">
        <v>226359</v>
      </c>
      <c r="Q9" s="26">
        <v>225381</v>
      </c>
      <c r="R9" s="26">
        <v>1125051</v>
      </c>
      <c r="T9" s="2" t="s">
        <v>14</v>
      </c>
      <c r="U9" s="26">
        <v>221084</v>
      </c>
      <c r="V9" s="26">
        <v>222616</v>
      </c>
      <c r="W9" s="26">
        <v>225720</v>
      </c>
      <c r="X9" s="26">
        <v>228902</v>
      </c>
      <c r="Y9" s="26">
        <v>230225</v>
      </c>
      <c r="Z9" s="26">
        <v>1128547</v>
      </c>
    </row>
    <row r="10" spans="1:26">
      <c r="A10" s="2" t="s">
        <v>4</v>
      </c>
      <c r="B10" s="26">
        <v>-53773</v>
      </c>
      <c r="G10" s="2" t="s">
        <v>16</v>
      </c>
      <c r="H10" s="26">
        <v>103842</v>
      </c>
      <c r="L10" s="2" t="s">
        <v>16</v>
      </c>
      <c r="M10" s="26">
        <v>5682137</v>
      </c>
      <c r="N10" s="26">
        <v>5749848</v>
      </c>
      <c r="O10" s="26">
        <v>5865583</v>
      </c>
      <c r="P10" s="26">
        <v>5925202</v>
      </c>
      <c r="Q10" s="26">
        <v>5959550</v>
      </c>
      <c r="R10" s="26">
        <v>29182320</v>
      </c>
      <c r="T10" s="2" t="s">
        <v>16</v>
      </c>
      <c r="U10" s="26">
        <v>5583880</v>
      </c>
      <c r="V10" s="26">
        <v>5646006</v>
      </c>
      <c r="W10" s="26">
        <v>5767575</v>
      </c>
      <c r="X10" s="26">
        <v>5837009</v>
      </c>
      <c r="Y10" s="26">
        <v>5874820</v>
      </c>
      <c r="Z10" s="26">
        <v>28709290</v>
      </c>
    </row>
    <row r="11" spans="1:26">
      <c r="G11" s="2" t="s">
        <v>4</v>
      </c>
      <c r="H11" s="26">
        <v>106234</v>
      </c>
      <c r="L11" s="2" t="s">
        <v>4</v>
      </c>
      <c r="M11" s="26">
        <v>6130189</v>
      </c>
      <c r="N11" s="26">
        <v>6197472</v>
      </c>
      <c r="O11" s="26">
        <v>6316529</v>
      </c>
      <c r="P11" s="26">
        <v>6377920</v>
      </c>
      <c r="Q11" s="26">
        <v>6410312</v>
      </c>
      <c r="R11" s="26">
        <v>31432422</v>
      </c>
      <c r="T11" s="2" t="s">
        <v>4</v>
      </c>
      <c r="U11" s="26">
        <v>6026048</v>
      </c>
      <c r="V11" s="26">
        <v>6091238</v>
      </c>
      <c r="W11" s="26">
        <v>6219015</v>
      </c>
      <c r="X11" s="26">
        <v>6294813</v>
      </c>
      <c r="Y11" s="26">
        <v>6335270</v>
      </c>
      <c r="Z11" s="26">
        <v>30966384</v>
      </c>
    </row>
    <row r="14" spans="1:26">
      <c r="L14" s="2" t="s">
        <v>22</v>
      </c>
      <c r="M14" s="26" t="s">
        <v>75</v>
      </c>
      <c r="T14" s="2" t="s">
        <v>22</v>
      </c>
      <c r="U14" s="26" t="s">
        <v>76</v>
      </c>
    </row>
    <row r="15" spans="1:26">
      <c r="L15" s="2" t="s">
        <v>31</v>
      </c>
      <c r="M15" s="29">
        <f t="shared" ref="M15:M20" si="0">(Q5/M5)-1</f>
        <v>-1.5096398690432888E-2</v>
      </c>
      <c r="T15" s="2" t="s">
        <v>31</v>
      </c>
      <c r="U15" s="29">
        <f t="shared" ref="U15:U20" si="1">(Y5/U5)-1</f>
        <v>4.2230566429655614E-2</v>
      </c>
    </row>
    <row r="16" spans="1:26">
      <c r="L16" s="2" t="s">
        <v>45</v>
      </c>
      <c r="M16" s="29">
        <f t="shared" si="0"/>
        <v>2.6761411537998381E-2</v>
      </c>
      <c r="T16" s="2" t="s">
        <v>45</v>
      </c>
      <c r="U16" s="29">
        <f t="shared" si="1"/>
        <v>3.0078578986626026E-2</v>
      </c>
    </row>
    <row r="17" spans="12:21">
      <c r="L17" s="2" t="s">
        <v>32</v>
      </c>
      <c r="M17" s="29">
        <f t="shared" si="0"/>
        <v>-2.3226351351350871E-3</v>
      </c>
      <c r="T17" s="2" t="s">
        <v>32</v>
      </c>
      <c r="U17" s="29">
        <f t="shared" si="1"/>
        <v>3.2573440830321543E-2</v>
      </c>
    </row>
    <row r="18" spans="12:21">
      <c r="L18" s="2" t="s">
        <v>33</v>
      </c>
      <c r="M18" s="29">
        <f t="shared" si="0"/>
        <v>4.2274539501525821E-2</v>
      </c>
      <c r="T18" s="2" t="s">
        <v>33</v>
      </c>
      <c r="U18" s="29">
        <f t="shared" si="1"/>
        <v>5.8211697812294183E-2</v>
      </c>
    </row>
    <row r="19" spans="12:21">
      <c r="L19" s="2" t="s">
        <v>34</v>
      </c>
      <c r="M19" s="29">
        <f t="shared" si="0"/>
        <v>6.0484050958371505E-3</v>
      </c>
      <c r="T19" s="2" t="s">
        <v>34</v>
      </c>
      <c r="U19" s="29">
        <f t="shared" si="1"/>
        <v>4.1346275623744821E-2</v>
      </c>
    </row>
    <row r="20" spans="12:21">
      <c r="L20" s="2" t="s">
        <v>74</v>
      </c>
      <c r="M20" s="29">
        <f t="shared" si="0"/>
        <v>4.8821948502825618E-2</v>
      </c>
      <c r="T20" s="2" t="s">
        <v>74</v>
      </c>
      <c r="U20" s="29">
        <f t="shared" si="1"/>
        <v>5.2103555233995014E-2</v>
      </c>
    </row>
  </sheetData>
  <pageMargins left="0.7" right="0.7" top="0.78740157499999996" bottom="0.78740157499999996" header="0.3" footer="0.3"/>
  <drawing r:id="rId5"/>
  <tableParts count="2">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6FB03-ADA2-4274-ABFC-F4BAE0098963}">
  <dimension ref="A1:E78"/>
  <sheetViews>
    <sheetView topLeftCell="B1" zoomScale="98" zoomScaleNormal="98" workbookViewId="0">
      <selection sqref="A1:E421"/>
    </sheetView>
  </sheetViews>
  <sheetFormatPr baseColWidth="10" defaultRowHeight="15"/>
  <cols>
    <col min="1" max="1" width="11.5703125" hidden="1" customWidth="1"/>
    <col min="2" max="2" width="24.7109375" style="11" customWidth="1"/>
    <col min="3" max="3" width="43.28515625" customWidth="1"/>
    <col min="4" max="4" width="11.5703125" style="11"/>
    <col min="5" max="5" width="19" customWidth="1"/>
  </cols>
  <sheetData>
    <row r="1" spans="2:5" ht="28.5">
      <c r="B1" s="30" t="s">
        <v>78</v>
      </c>
      <c r="C1" s="34" t="s">
        <v>91</v>
      </c>
      <c r="D1" s="30" t="s">
        <v>92</v>
      </c>
      <c r="E1" s="30" t="s">
        <v>93</v>
      </c>
    </row>
    <row r="2" spans="2:5">
      <c r="B2" s="35">
        <v>44012</v>
      </c>
      <c r="C2" s="11" t="s">
        <v>85</v>
      </c>
      <c r="D2" s="31">
        <v>3444</v>
      </c>
      <c r="E2" s="13">
        <v>4.2000000000000003E-2</v>
      </c>
    </row>
    <row r="3" spans="2:5" ht="14.45" customHeight="1">
      <c r="B3" s="35">
        <v>44196</v>
      </c>
      <c r="C3" s="11" t="s">
        <v>85</v>
      </c>
      <c r="D3" s="31">
        <v>3040</v>
      </c>
      <c r="E3" s="13">
        <v>3.7000000000000005E-2</v>
      </c>
    </row>
    <row r="4" spans="2:5">
      <c r="B4" s="35">
        <v>44377</v>
      </c>
      <c r="C4" s="11" t="s">
        <v>85</v>
      </c>
      <c r="D4" s="31">
        <v>2980</v>
      </c>
      <c r="E4" s="13">
        <v>3.6000000000000004E-2</v>
      </c>
    </row>
    <row r="5" spans="2:5">
      <c r="B5" s="35">
        <v>44561</v>
      </c>
      <c r="C5" s="11" t="s">
        <v>85</v>
      </c>
      <c r="D5" s="32">
        <v>2461</v>
      </c>
      <c r="E5" s="13">
        <v>0.03</v>
      </c>
    </row>
    <row r="6" spans="2:5">
      <c r="B6" s="35">
        <v>44742</v>
      </c>
      <c r="C6" s="11" t="s">
        <v>85</v>
      </c>
      <c r="D6" s="32">
        <v>2439</v>
      </c>
      <c r="E6" s="13">
        <v>0.03</v>
      </c>
    </row>
    <row r="7" spans="2:5">
      <c r="B7" s="35">
        <v>44926</v>
      </c>
      <c r="C7" s="11" t="s">
        <v>85</v>
      </c>
      <c r="D7" s="32">
        <v>2690</v>
      </c>
      <c r="E7" s="13">
        <v>3.3000000000000002E-2</v>
      </c>
    </row>
    <row r="8" spans="2:5">
      <c r="B8" s="35">
        <v>45107</v>
      </c>
      <c r="C8" s="11" t="s">
        <v>85</v>
      </c>
      <c r="D8" s="32">
        <v>2582</v>
      </c>
      <c r="E8" s="13">
        <v>3.2000000000000001E-2</v>
      </c>
    </row>
    <row r="9" spans="2:5">
      <c r="B9" s="35">
        <v>45291</v>
      </c>
      <c r="C9" s="11" t="s">
        <v>85</v>
      </c>
      <c r="D9" s="32">
        <v>2630</v>
      </c>
      <c r="E9" s="13">
        <v>3.2000000000000001E-2</v>
      </c>
    </row>
    <row r="10" spans="2:5">
      <c r="B10" s="35">
        <v>45473</v>
      </c>
      <c r="C10" s="11" t="s">
        <v>85</v>
      </c>
      <c r="D10" s="32">
        <v>3097</v>
      </c>
      <c r="E10" s="13">
        <v>3.7000000000000005E-2</v>
      </c>
    </row>
    <row r="11" spans="2:5">
      <c r="B11" s="35">
        <v>44012</v>
      </c>
      <c r="C11" s="11" t="s">
        <v>86</v>
      </c>
      <c r="D11" s="32">
        <v>1627</v>
      </c>
      <c r="E11" s="13">
        <v>2.1000000000000001E-2</v>
      </c>
    </row>
    <row r="12" spans="2:5">
      <c r="B12" s="35">
        <v>44196</v>
      </c>
      <c r="C12" s="11" t="s">
        <v>86</v>
      </c>
      <c r="D12" s="32">
        <v>1531</v>
      </c>
      <c r="E12" s="13">
        <v>0.02</v>
      </c>
    </row>
    <row r="13" spans="2:5">
      <c r="B13" s="35">
        <v>44377</v>
      </c>
      <c r="C13" s="11" t="s">
        <v>86</v>
      </c>
      <c r="D13" s="32">
        <v>1395</v>
      </c>
      <c r="E13" s="13">
        <v>1.8000000000000002E-2</v>
      </c>
    </row>
    <row r="14" spans="2:5">
      <c r="B14" s="35">
        <v>44561</v>
      </c>
      <c r="C14" s="11" t="s">
        <v>86</v>
      </c>
      <c r="D14" s="32">
        <v>1186</v>
      </c>
      <c r="E14" s="13">
        <v>1.4999999999999999E-2</v>
      </c>
    </row>
    <row r="15" spans="2:5">
      <c r="B15" s="35">
        <v>44742</v>
      </c>
      <c r="C15" s="11" t="s">
        <v>86</v>
      </c>
      <c r="D15" s="32">
        <v>1117</v>
      </c>
      <c r="E15" s="13">
        <v>1.4999999999999999E-2</v>
      </c>
    </row>
    <row r="16" spans="2:5">
      <c r="B16" s="35">
        <v>44926</v>
      </c>
      <c r="C16" s="11" t="s">
        <v>86</v>
      </c>
      <c r="D16" s="32">
        <v>1439</v>
      </c>
      <c r="E16" s="13">
        <v>1.9E-2</v>
      </c>
    </row>
    <row r="17" spans="2:5">
      <c r="B17" s="35">
        <v>45107</v>
      </c>
      <c r="C17" s="11" t="s">
        <v>86</v>
      </c>
      <c r="D17" s="32">
        <v>1649</v>
      </c>
      <c r="E17" s="13">
        <v>2.2000000000000002E-2</v>
      </c>
    </row>
    <row r="18" spans="2:5">
      <c r="B18" s="35">
        <v>45291</v>
      </c>
      <c r="C18" s="11" t="s">
        <v>86</v>
      </c>
      <c r="D18" s="32">
        <v>1724</v>
      </c>
      <c r="E18" s="13">
        <v>2.3E-2</v>
      </c>
    </row>
    <row r="19" spans="2:5">
      <c r="B19" s="35">
        <v>45473</v>
      </c>
      <c r="C19" s="11" t="s">
        <v>86</v>
      </c>
      <c r="D19" s="33">
        <v>1855</v>
      </c>
      <c r="E19" s="13">
        <v>2.4E-2</v>
      </c>
    </row>
    <row r="20" spans="2:5">
      <c r="B20" s="35">
        <v>44012</v>
      </c>
      <c r="C20" s="11" t="s">
        <v>87</v>
      </c>
      <c r="D20" s="33">
        <v>1552</v>
      </c>
      <c r="E20" s="13">
        <v>2.7000000000000003E-2</v>
      </c>
    </row>
    <row r="21" spans="2:5">
      <c r="B21" s="35">
        <v>44196</v>
      </c>
      <c r="C21" s="11" t="s">
        <v>87</v>
      </c>
      <c r="D21" s="33">
        <v>1472</v>
      </c>
      <c r="E21" s="13">
        <v>2.6000000000000002E-2</v>
      </c>
    </row>
    <row r="22" spans="2:5">
      <c r="B22" s="35">
        <v>44377</v>
      </c>
      <c r="C22" s="11" t="s">
        <v>87</v>
      </c>
      <c r="D22" s="32">
        <v>1245</v>
      </c>
      <c r="E22" s="13">
        <v>2.1000000000000001E-2</v>
      </c>
    </row>
    <row r="23" spans="2:5">
      <c r="B23" s="35">
        <v>44561</v>
      </c>
      <c r="C23" s="11" t="s">
        <v>87</v>
      </c>
      <c r="D23" s="32">
        <v>1065</v>
      </c>
      <c r="E23" s="13">
        <v>1.8000000000000002E-2</v>
      </c>
    </row>
    <row r="24" spans="2:5">
      <c r="B24" s="35">
        <v>44742</v>
      </c>
      <c r="C24" s="11" t="s">
        <v>87</v>
      </c>
      <c r="D24" s="32">
        <v>1200</v>
      </c>
      <c r="E24" s="13">
        <v>2.1000000000000001E-2</v>
      </c>
    </row>
    <row r="25" spans="2:5">
      <c r="B25" s="35">
        <v>44926</v>
      </c>
      <c r="C25" s="11" t="s">
        <v>87</v>
      </c>
      <c r="D25" s="32">
        <v>1432</v>
      </c>
      <c r="E25" s="13">
        <v>2.5000000000000001E-2</v>
      </c>
    </row>
    <row r="26" spans="2:5">
      <c r="B26" s="35">
        <v>45107</v>
      </c>
      <c r="C26" s="11" t="s">
        <v>87</v>
      </c>
      <c r="D26" s="32">
        <v>1347</v>
      </c>
      <c r="E26" s="13">
        <v>2.3E-2</v>
      </c>
    </row>
    <row r="27" spans="2:5">
      <c r="B27" s="35">
        <v>45291</v>
      </c>
      <c r="C27" s="11" t="s">
        <v>87</v>
      </c>
      <c r="D27" s="32">
        <v>1545</v>
      </c>
      <c r="E27" s="13">
        <v>2.7000000000000003E-2</v>
      </c>
    </row>
    <row r="28" spans="2:5">
      <c r="B28" s="35">
        <v>45473</v>
      </c>
      <c r="C28" s="11" t="s">
        <v>87</v>
      </c>
      <c r="D28" s="32">
        <v>1581</v>
      </c>
      <c r="E28" s="13">
        <v>2.7000000000000003E-2</v>
      </c>
    </row>
    <row r="29" spans="2:5">
      <c r="B29" s="35">
        <v>44012</v>
      </c>
      <c r="C29" s="11" t="s">
        <v>88</v>
      </c>
      <c r="D29" s="32">
        <v>1816</v>
      </c>
      <c r="E29" s="13">
        <v>2.4E-2</v>
      </c>
    </row>
    <row r="30" spans="2:5">
      <c r="B30" s="35">
        <v>44196</v>
      </c>
      <c r="C30" s="11" t="s">
        <v>88</v>
      </c>
      <c r="D30" s="32">
        <v>1799</v>
      </c>
      <c r="E30" s="13">
        <v>2.4E-2</v>
      </c>
    </row>
    <row r="31" spans="2:5">
      <c r="B31" s="35">
        <v>44377</v>
      </c>
      <c r="C31" s="11" t="s">
        <v>88</v>
      </c>
      <c r="D31" s="32">
        <v>1633</v>
      </c>
      <c r="E31" s="13">
        <v>2.1000000000000001E-2</v>
      </c>
    </row>
    <row r="32" spans="2:5">
      <c r="B32" s="35">
        <v>44561</v>
      </c>
      <c r="C32" s="11" t="s">
        <v>88</v>
      </c>
      <c r="D32" s="32">
        <v>1347</v>
      </c>
      <c r="E32" s="13">
        <v>1.8000000000000002E-2</v>
      </c>
    </row>
    <row r="33" spans="2:5">
      <c r="B33" s="35">
        <v>44742</v>
      </c>
      <c r="C33" s="11" t="s">
        <v>88</v>
      </c>
      <c r="D33" s="32">
        <v>1255</v>
      </c>
      <c r="E33" s="13">
        <v>1.7000000000000001E-2</v>
      </c>
    </row>
    <row r="34" spans="2:5">
      <c r="B34" s="35">
        <v>44926</v>
      </c>
      <c r="C34" s="11" t="s">
        <v>88</v>
      </c>
      <c r="D34" s="32">
        <v>1427</v>
      </c>
      <c r="E34" s="13">
        <v>1.9E-2</v>
      </c>
    </row>
    <row r="35" spans="2:5">
      <c r="B35" s="35">
        <v>45107</v>
      </c>
      <c r="C35" s="11" t="s">
        <v>88</v>
      </c>
      <c r="D35" s="32">
        <v>1382</v>
      </c>
      <c r="E35" s="13">
        <v>1.8000000000000002E-2</v>
      </c>
    </row>
    <row r="36" spans="2:5">
      <c r="B36" s="35">
        <v>45291</v>
      </c>
      <c r="C36" s="11" t="s">
        <v>88</v>
      </c>
      <c r="D36" s="31">
        <v>1584</v>
      </c>
      <c r="E36" s="13">
        <v>2.1000000000000001E-2</v>
      </c>
    </row>
    <row r="37" spans="2:5">
      <c r="B37" s="35">
        <v>45473</v>
      </c>
      <c r="C37" s="11" t="s">
        <v>88</v>
      </c>
      <c r="D37" s="31">
        <v>1733</v>
      </c>
      <c r="E37" s="13">
        <v>2.2000000000000002E-2</v>
      </c>
    </row>
    <row r="38" spans="2:5">
      <c r="B38" s="35">
        <v>44012</v>
      </c>
      <c r="C38" s="11" t="s">
        <v>89</v>
      </c>
      <c r="D38" s="31">
        <v>8439</v>
      </c>
      <c r="E38" s="13">
        <v>2.8999999999999998E-2</v>
      </c>
    </row>
    <row r="39" spans="2:5">
      <c r="B39" s="35">
        <v>44196</v>
      </c>
      <c r="C39" s="11" t="s">
        <v>89</v>
      </c>
      <c r="D39" s="32">
        <v>7842</v>
      </c>
      <c r="E39" s="13">
        <v>2.7000000000000003E-2</v>
      </c>
    </row>
    <row r="40" spans="2:5">
      <c r="B40" s="35">
        <v>44377</v>
      </c>
      <c r="C40" s="11" t="s">
        <v>89</v>
      </c>
      <c r="D40" s="32">
        <v>7253</v>
      </c>
      <c r="E40" s="13">
        <v>2.5000000000000001E-2</v>
      </c>
    </row>
    <row r="41" spans="2:5">
      <c r="B41" s="35">
        <v>44561</v>
      </c>
      <c r="C41" s="11" t="s">
        <v>89</v>
      </c>
      <c r="D41" s="32">
        <v>6059</v>
      </c>
      <c r="E41" s="13">
        <v>2.1000000000000001E-2</v>
      </c>
    </row>
    <row r="42" spans="2:5">
      <c r="B42" s="35">
        <v>44742</v>
      </c>
      <c r="C42" s="11" t="s">
        <v>89</v>
      </c>
      <c r="D42" s="32">
        <v>6011</v>
      </c>
      <c r="E42" s="13">
        <v>2.1000000000000001E-2</v>
      </c>
    </row>
    <row r="43" spans="2:5">
      <c r="B43" s="35">
        <v>44926</v>
      </c>
      <c r="C43" s="11" t="s">
        <v>89</v>
      </c>
      <c r="D43" s="32">
        <v>6988</v>
      </c>
      <c r="E43" s="13">
        <v>2.4E-2</v>
      </c>
    </row>
    <row r="44" spans="2:5">
      <c r="B44" s="35">
        <v>45107</v>
      </c>
      <c r="C44" s="11" t="s">
        <v>89</v>
      </c>
      <c r="D44" s="32">
        <v>6960</v>
      </c>
      <c r="E44" s="13">
        <v>2.4E-2</v>
      </c>
    </row>
    <row r="45" spans="2:5">
      <c r="B45" s="35">
        <v>45291</v>
      </c>
      <c r="C45" s="11" t="s">
        <v>89</v>
      </c>
      <c r="D45" s="32">
        <v>7483</v>
      </c>
      <c r="E45" s="13">
        <v>2.6000000000000002E-2</v>
      </c>
    </row>
    <row r="46" spans="2:5">
      <c r="B46" s="35">
        <v>45473</v>
      </c>
      <c r="C46" s="11" t="s">
        <v>89</v>
      </c>
      <c r="D46" s="32">
        <v>8266</v>
      </c>
      <c r="E46" s="13">
        <v>2.7999999999999997E-2</v>
      </c>
    </row>
    <row r="47" spans="2:5">
      <c r="B47" s="35">
        <v>44012</v>
      </c>
      <c r="C47" s="11" t="s">
        <v>90</v>
      </c>
      <c r="D47" s="32">
        <v>106329</v>
      </c>
      <c r="E47" s="13">
        <v>3.9E-2</v>
      </c>
    </row>
    <row r="48" spans="2:5">
      <c r="B48" s="35">
        <v>44196</v>
      </c>
      <c r="C48" s="11" t="s">
        <v>90</v>
      </c>
      <c r="D48" s="32">
        <v>99305</v>
      </c>
      <c r="E48" s="13">
        <v>3.7000000000000005E-2</v>
      </c>
    </row>
    <row r="49" spans="2:5">
      <c r="B49" s="35">
        <v>44377</v>
      </c>
      <c r="C49" s="11" t="s">
        <v>90</v>
      </c>
      <c r="D49" s="32">
        <v>93926</v>
      </c>
      <c r="E49" s="13">
        <v>3.5000000000000003E-2</v>
      </c>
    </row>
    <row r="50" spans="2:5">
      <c r="B50" s="35">
        <v>44561</v>
      </c>
      <c r="C50" s="11" t="s">
        <v>90</v>
      </c>
      <c r="D50" s="32">
        <v>78957</v>
      </c>
      <c r="E50" s="13">
        <v>2.8999999999999998E-2</v>
      </c>
    </row>
    <row r="51" spans="2:5">
      <c r="B51" s="35">
        <v>44742</v>
      </c>
      <c r="C51" s="11" t="s">
        <v>90</v>
      </c>
      <c r="D51" s="32">
        <v>81156</v>
      </c>
      <c r="E51" s="13">
        <v>0.03</v>
      </c>
    </row>
    <row r="52" spans="2:5">
      <c r="B52" s="35">
        <v>44926</v>
      </c>
      <c r="C52" s="11" t="s">
        <v>90</v>
      </c>
      <c r="D52" s="32">
        <v>81087</v>
      </c>
      <c r="E52" s="13">
        <v>3.1E-2</v>
      </c>
    </row>
    <row r="53" spans="2:5">
      <c r="B53" s="35">
        <v>45107</v>
      </c>
      <c r="C53" s="11" t="s">
        <v>90</v>
      </c>
      <c r="D53" s="31">
        <v>88598</v>
      </c>
      <c r="E53" s="13">
        <v>3.1E-2</v>
      </c>
    </row>
    <row r="54" spans="2:5">
      <c r="B54" s="35">
        <v>45291</v>
      </c>
      <c r="C54" s="11" t="s">
        <v>90</v>
      </c>
      <c r="D54" s="31">
        <v>91855</v>
      </c>
      <c r="E54" s="13">
        <v>3.3000000000000002E-2</v>
      </c>
    </row>
    <row r="55" spans="2:5">
      <c r="B55" s="35">
        <v>45473</v>
      </c>
      <c r="C55" s="11" t="s">
        <v>90</v>
      </c>
      <c r="D55" s="31">
        <v>96004</v>
      </c>
      <c r="E55" s="13">
        <v>3.4000000000000002E-2</v>
      </c>
    </row>
    <row r="56" spans="2:5">
      <c r="B56" s="35">
        <v>44012</v>
      </c>
      <c r="C56" s="11" t="s">
        <v>84</v>
      </c>
      <c r="D56" s="32">
        <v>293823</v>
      </c>
      <c r="E56" s="13">
        <v>3.9E-2</v>
      </c>
    </row>
    <row r="57" spans="2:5">
      <c r="B57" s="35">
        <v>44196</v>
      </c>
      <c r="C57" s="11" t="s">
        <v>84</v>
      </c>
      <c r="D57" s="32">
        <v>275067</v>
      </c>
      <c r="E57" s="13">
        <v>3.6000000000000004E-2</v>
      </c>
    </row>
    <row r="58" spans="2:5">
      <c r="B58" s="35">
        <v>44377</v>
      </c>
      <c r="C58" s="11" t="s">
        <v>84</v>
      </c>
      <c r="D58" s="32">
        <v>256800</v>
      </c>
      <c r="E58" s="13">
        <v>3.4000000000000002E-2</v>
      </c>
    </row>
    <row r="59" spans="2:5">
      <c r="B59" s="35">
        <v>44561</v>
      </c>
      <c r="C59" s="11" t="s">
        <v>84</v>
      </c>
      <c r="D59" s="32">
        <v>222857</v>
      </c>
      <c r="E59" s="13">
        <v>2.8999999999999998E-2</v>
      </c>
    </row>
    <row r="60" spans="2:5">
      <c r="B60" s="35">
        <v>44742</v>
      </c>
      <c r="C60" s="11" t="s">
        <v>84</v>
      </c>
      <c r="D60" s="32">
        <v>230606</v>
      </c>
      <c r="E60" s="13">
        <v>3.1E-2</v>
      </c>
    </row>
    <row r="61" spans="2:5">
      <c r="B61" s="35">
        <v>44926</v>
      </c>
      <c r="C61" s="11" t="s">
        <v>84</v>
      </c>
      <c r="D61" s="32">
        <v>230242</v>
      </c>
      <c r="E61" s="13">
        <v>3.1E-2</v>
      </c>
    </row>
    <row r="62" spans="2:5">
      <c r="B62" s="35">
        <v>45107</v>
      </c>
      <c r="C62" s="11" t="s">
        <v>84</v>
      </c>
      <c r="D62" s="32">
        <v>249243</v>
      </c>
      <c r="E62" s="13">
        <v>3.2000000000000001E-2</v>
      </c>
    </row>
    <row r="63" spans="2:5">
      <c r="B63" s="35">
        <v>45291</v>
      </c>
      <c r="C63" s="11" t="s">
        <v>84</v>
      </c>
      <c r="D63" s="32">
        <v>262898</v>
      </c>
      <c r="E63" s="13">
        <v>3.4000000000000002E-2</v>
      </c>
    </row>
    <row r="64" spans="2:5">
      <c r="B64" s="35">
        <v>45473</v>
      </c>
      <c r="C64" s="11" t="s">
        <v>84</v>
      </c>
      <c r="D64" s="32">
        <v>271111</v>
      </c>
      <c r="E64" s="13">
        <v>3.5000000000000003E-2</v>
      </c>
    </row>
    <row r="65" spans="2:5">
      <c r="B65" s="35">
        <v>45657</v>
      </c>
      <c r="C65" s="11" t="s">
        <v>85</v>
      </c>
      <c r="D65" s="32">
        <v>3291</v>
      </c>
      <c r="E65" s="13">
        <v>0.04</v>
      </c>
    </row>
    <row r="66" spans="2:5">
      <c r="B66" s="35">
        <v>45657</v>
      </c>
      <c r="C66" s="11" t="s">
        <v>86</v>
      </c>
      <c r="D66" s="32">
        <v>1992</v>
      </c>
      <c r="E66" s="13">
        <v>2.5999999999999999E-2</v>
      </c>
    </row>
    <row r="67" spans="2:5">
      <c r="B67" s="35">
        <v>45657</v>
      </c>
      <c r="C67" s="11" t="s">
        <v>87</v>
      </c>
      <c r="D67" s="32">
        <v>1731</v>
      </c>
      <c r="E67" s="13">
        <v>0.03</v>
      </c>
    </row>
    <row r="68" spans="2:5">
      <c r="B68" s="35">
        <v>45657</v>
      </c>
      <c r="C68" s="11" t="s">
        <v>88</v>
      </c>
      <c r="D68" s="32">
        <v>1945</v>
      </c>
      <c r="E68" s="13">
        <v>2.5000000000000001E-2</v>
      </c>
    </row>
    <row r="69" spans="2:5">
      <c r="B69" s="35">
        <v>45657</v>
      </c>
      <c r="C69" s="11" t="s">
        <v>89</v>
      </c>
      <c r="D69" s="32">
        <v>8959</v>
      </c>
      <c r="E69" s="13">
        <v>0.03</v>
      </c>
    </row>
    <row r="70" spans="2:5">
      <c r="B70" s="35">
        <v>45657</v>
      </c>
      <c r="C70" s="11" t="s">
        <v>90</v>
      </c>
      <c r="D70" s="31">
        <v>104498</v>
      </c>
      <c r="E70" s="13">
        <v>3.6999999999999998E-2</v>
      </c>
    </row>
    <row r="71" spans="2:5">
      <c r="B71" s="35">
        <v>45657</v>
      </c>
      <c r="C71" s="11" t="s">
        <v>84</v>
      </c>
      <c r="D71" s="31">
        <v>293169</v>
      </c>
      <c r="E71" s="13">
        <v>3.7999999999999999E-2</v>
      </c>
    </row>
    <row r="72" spans="2:5">
      <c r="B72" s="35">
        <v>45838</v>
      </c>
      <c r="C72" s="11" t="s">
        <v>85</v>
      </c>
      <c r="D72" s="31">
        <v>3709</v>
      </c>
      <c r="E72" s="13">
        <v>4.4999999999999998E-2</v>
      </c>
    </row>
    <row r="73" spans="2:5">
      <c r="B73" s="35">
        <v>45838</v>
      </c>
      <c r="C73" s="11" t="s">
        <v>86</v>
      </c>
      <c r="D73" s="31">
        <v>2062</v>
      </c>
      <c r="E73" s="13">
        <v>2.5999999999999999E-2</v>
      </c>
    </row>
    <row r="74" spans="2:5">
      <c r="B74" s="35">
        <v>45838</v>
      </c>
      <c r="C74" s="11" t="s">
        <v>87</v>
      </c>
      <c r="D74" s="31">
        <v>1656</v>
      </c>
      <c r="E74" s="13">
        <v>2.8000000000000001E-2</v>
      </c>
    </row>
    <row r="75" spans="2:5">
      <c r="B75" s="35">
        <v>45838</v>
      </c>
      <c r="C75" s="11" t="s">
        <v>88</v>
      </c>
      <c r="D75" s="31">
        <v>2076</v>
      </c>
      <c r="E75" s="13">
        <v>2.5999999999999999E-2</v>
      </c>
    </row>
    <row r="76" spans="2:5">
      <c r="B76" s="35">
        <v>45838</v>
      </c>
      <c r="C76" s="11" t="s">
        <v>89</v>
      </c>
      <c r="D76" s="31">
        <v>9503</v>
      </c>
      <c r="E76" s="13">
        <v>3.2000000000000001E-2</v>
      </c>
    </row>
    <row r="77" spans="2:5">
      <c r="B77" s="35">
        <v>45838</v>
      </c>
      <c r="C77" s="11" t="s">
        <v>90</v>
      </c>
      <c r="D77" s="31">
        <v>109817</v>
      </c>
      <c r="E77" s="13">
        <v>3.9E-2</v>
      </c>
    </row>
    <row r="78" spans="2:5">
      <c r="B78" s="35">
        <v>45838</v>
      </c>
      <c r="C78" s="11" t="s">
        <v>84</v>
      </c>
      <c r="D78" s="31">
        <v>305707</v>
      </c>
      <c r="E78" s="13">
        <v>3.9E-2</v>
      </c>
    </row>
  </sheetData>
  <sheetProtection algorithmName="SHA-512" hashValue="UhsQXsSaKNOfj7Sy3Gm3RibBNtpBc5G5PCA4gMBgJpUkkLX1ogC6QQk0k+QhHRhoX2ITQ/Wf6UlJP56k+Opipw==" saltValue="ROoPNiUfV7Sz/YdsnVBRpA==" spinCount="100000" sheet="1" scenarios="1" selectLockedCells="1" selectUnlockedCells="1"/>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22</vt:i4>
      </vt:variant>
    </vt:vector>
  </HeadingPairs>
  <TitlesOfParts>
    <vt:vector size="22" baseType="lpstr">
      <vt:lpstr>Tab Einwohnerentwicklung</vt:lpstr>
      <vt:lpstr>Pivot Einwohnerentwicklung</vt:lpstr>
      <vt:lpstr>Tab Einwohnerbewegungen</vt:lpstr>
      <vt:lpstr>Pivot Einwohnerbewegungen</vt:lpstr>
      <vt:lpstr>Tab Altersstruktur</vt:lpstr>
      <vt:lpstr>Pivot Altersstruktur</vt:lpstr>
      <vt:lpstr> Tab Soz.v.pfl. Besch.</vt:lpstr>
      <vt:lpstr>Pivot Soz.v.pfl. Besch.</vt:lpstr>
      <vt:lpstr>Tab Arbeitslose</vt:lpstr>
      <vt:lpstr>Pivot Arbeitslose</vt:lpstr>
      <vt:lpstr> Tab Baugen. &amp; Wohnungsbestand</vt:lpstr>
      <vt:lpstr>Pivot Baugen. &amp; Wohnungsbestand</vt:lpstr>
      <vt:lpstr>Tab Tourismus</vt:lpstr>
      <vt:lpstr>Pivot Tourismus</vt:lpstr>
      <vt:lpstr>Auswahl</vt:lpstr>
      <vt:lpstr>Einwohnerentwicklung</vt:lpstr>
      <vt:lpstr>Einwohnerbewegungen</vt:lpstr>
      <vt:lpstr>Altersstruktur</vt:lpstr>
      <vt:lpstr>Soz.v.pfl. Besch.</vt:lpstr>
      <vt:lpstr>Arbeitslose</vt:lpstr>
      <vt:lpstr>Baugenehmig. &amp; Wohnungsbest.</vt:lpstr>
      <vt:lpstr>Tourismus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2024-12-23T06:51:50Z</dcterms:created>
  <dcterms:modified xsi:type="dcterms:W3CDTF">2025-12-18T14:45:27Z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2025-03-18T14:58:09Z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3612c2c8-46eb-4bc9-8e73-0762168faab6</vt:lpwstr>
  </property>
  <property fmtid="{D5CDD505-2E9C-101B-9397-08002B2CF9AE}" pid="8" name="MSIP_Label_defa4170-0d19-0005-0004-bc88714345d2_ContentBits">
    <vt:lpwstr>0</vt:lpwstr>
  </property>
</Properties>
</file>